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8755" windowHeight="120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7" i="1" l="1"/>
  <c r="C115" i="1"/>
  <c r="C79" i="1"/>
  <c r="C74" i="1"/>
  <c r="C49" i="1"/>
  <c r="C41" i="1"/>
  <c r="C33" i="1"/>
  <c r="C18" i="1"/>
  <c r="C15" i="1"/>
  <c r="C9" i="1"/>
  <c r="C11" i="1" s="1"/>
  <c r="C96" i="1" l="1"/>
  <c r="C44" i="1"/>
  <c r="C51" i="1" s="1"/>
  <c r="C124" i="1"/>
  <c r="C19" i="1"/>
  <c r="C116" i="1" l="1"/>
  <c r="C128" i="1" s="1"/>
</calcChain>
</file>

<file path=xl/sharedStrings.xml><?xml version="1.0" encoding="utf-8"?>
<sst xmlns="http://schemas.openxmlformats.org/spreadsheetml/2006/main" count="116" uniqueCount="104">
  <si>
    <t>GENERAL FUND ALLOCATION - BEFORE ROLLOVER</t>
  </si>
  <si>
    <t>FY 2013-14</t>
  </si>
  <si>
    <t>Proposed</t>
  </si>
  <si>
    <t>ORG</t>
  </si>
  <si>
    <t>DEPARTMENT</t>
  </si>
  <si>
    <t>Budget</t>
  </si>
  <si>
    <t>Infrastructure &amp; Systems</t>
  </si>
  <si>
    <t xml:space="preserve">Public Infrastructure </t>
  </si>
  <si>
    <t>PID - Repair &amp; Replacement</t>
  </si>
  <si>
    <t>Right of Way</t>
  </si>
  <si>
    <t>Construction Programs</t>
  </si>
  <si>
    <t>Architecture &amp; Engineering</t>
  </si>
  <si>
    <t>Total Public Infrastructure</t>
  </si>
  <si>
    <t xml:space="preserve">Facilities &amp; Property Mgmt. </t>
  </si>
  <si>
    <t xml:space="preserve">FPM - Repair &amp; Replacmt </t>
  </si>
  <si>
    <t xml:space="preserve">FPM - Utilities &amp; Leases </t>
  </si>
  <si>
    <t>Total Facilities &amp; Property Management</t>
  </si>
  <si>
    <t>Information Technology</t>
  </si>
  <si>
    <t>ITC - Repair &amp; Replacement</t>
  </si>
  <si>
    <t>Total Information Technology</t>
  </si>
  <si>
    <t>Total Infrastructure &amp; Systems</t>
  </si>
  <si>
    <t>County Services</t>
  </si>
  <si>
    <t>Legislative Relations</t>
  </si>
  <si>
    <t>Pollution Control Dept</t>
  </si>
  <si>
    <t>Public Health Services</t>
  </si>
  <si>
    <t xml:space="preserve">Library </t>
  </si>
  <si>
    <t>Domestic Relations</t>
  </si>
  <si>
    <t>Community Services Dept</t>
  </si>
  <si>
    <t xml:space="preserve">M.H.M.R.A. </t>
  </si>
  <si>
    <t>Texas A&amp;M Agrilife</t>
  </si>
  <si>
    <t>Juvenile Probation</t>
  </si>
  <si>
    <t>Protective Services</t>
  </si>
  <si>
    <t>Children's Assessment</t>
  </si>
  <si>
    <t>Total County Services</t>
  </si>
  <si>
    <t>Law Enforcement</t>
  </si>
  <si>
    <t>Constable, Precinct 1</t>
  </si>
  <si>
    <t>Constable, Precinct 2</t>
  </si>
  <si>
    <t>Constable, Precinct 3</t>
  </si>
  <si>
    <t>Constable, Precinct 4</t>
  </si>
  <si>
    <t>Constable, Precinct 5</t>
  </si>
  <si>
    <t>Constable, Precinct 6</t>
  </si>
  <si>
    <t>Constable, Precinct 7</t>
  </si>
  <si>
    <t>Constable, Precinct 8</t>
  </si>
  <si>
    <t>Total Constables</t>
  </si>
  <si>
    <t>Sheriff - Law Enforcement</t>
  </si>
  <si>
    <t>Sheriff - Detention</t>
  </si>
  <si>
    <t>Sheriff - Medical</t>
  </si>
  <si>
    <t>Sheriff's Civil Service</t>
  </si>
  <si>
    <t>Total Law Enforcement</t>
  </si>
  <si>
    <t>Administration of Justice</t>
  </si>
  <si>
    <t>Justice of the Peace, 1-1</t>
  </si>
  <si>
    <t>Justice of the Peace, 1-2</t>
  </si>
  <si>
    <t>Justice of the Peace, 2-1</t>
  </si>
  <si>
    <t>Justice of the Peace, 2-2</t>
  </si>
  <si>
    <t>Justice of the Peace, 3-1</t>
  </si>
  <si>
    <t>Justice of the Peace, 3-2</t>
  </si>
  <si>
    <t>Justice of the Peace, 4-1</t>
  </si>
  <si>
    <t>Justice of the Peace, 4-2</t>
  </si>
  <si>
    <t>Justice of the Peace, 5-1</t>
  </si>
  <si>
    <t>Justice of the Peace, 5-2</t>
  </si>
  <si>
    <t>Justice of the Peace, 6-1</t>
  </si>
  <si>
    <t>Justice of the Peace, 6-2</t>
  </si>
  <si>
    <t>Justice of the Peace, 7-1</t>
  </si>
  <si>
    <t>Justice of the Peace, 7-2</t>
  </si>
  <si>
    <t>Justice of the Peace, 8-1</t>
  </si>
  <si>
    <t>Justice of the Peace, 8-2</t>
  </si>
  <si>
    <t xml:space="preserve">Total JPs </t>
  </si>
  <si>
    <t>Fire Marshal</t>
  </si>
  <si>
    <t>Institute of Forensic Sciences</t>
  </si>
  <si>
    <t xml:space="preserve">County Attorney </t>
  </si>
  <si>
    <t xml:space="preserve">County Clerk </t>
  </si>
  <si>
    <t>District Attorney</t>
  </si>
  <si>
    <t>District Clerk</t>
  </si>
  <si>
    <t xml:space="preserve">Public Defender </t>
  </si>
  <si>
    <t>Community Supervision</t>
  </si>
  <si>
    <t>Pre-Trial Services</t>
  </si>
  <si>
    <t>District Courts Admin</t>
  </si>
  <si>
    <t>DC Court Appointed Attorneys</t>
  </si>
  <si>
    <t>CC Court Appointed Attorneys</t>
  </si>
  <si>
    <t>County Courts Admin</t>
  </si>
  <si>
    <t xml:space="preserve">1st Court of Appeals </t>
  </si>
  <si>
    <t xml:space="preserve">14th Court of Appeals </t>
  </si>
  <si>
    <t>Probate Court No. 1</t>
  </si>
  <si>
    <t>Probate Court No. 2</t>
  </si>
  <si>
    <t>Probate Court No. 3</t>
  </si>
  <si>
    <t>Probate Court No. 4</t>
  </si>
  <si>
    <t>Total Administration of Justice</t>
  </si>
  <si>
    <t>Fiscal Services &amp; Purchasing</t>
  </si>
  <si>
    <t>Appraisal District</t>
  </si>
  <si>
    <t>County Treasurer</t>
  </si>
  <si>
    <t>Tax Assessor-Collector</t>
  </si>
  <si>
    <t xml:space="preserve">County Auditor </t>
  </si>
  <si>
    <t>Purchasing Agent</t>
  </si>
  <si>
    <t>Total Fiscal Services &amp; Purchasing</t>
  </si>
  <si>
    <t>Total General Fund-Departments</t>
  </si>
  <si>
    <t>County Judge</t>
  </si>
  <si>
    <t>Commissioner, Pct 1</t>
  </si>
  <si>
    <t>Commissioner, Pct 2</t>
  </si>
  <si>
    <t>Commissioner, Pct 3</t>
  </si>
  <si>
    <t>Commissioner, Pct 4</t>
  </si>
  <si>
    <t>Tunnel &amp; Ferry</t>
  </si>
  <si>
    <t>Budget Management</t>
  </si>
  <si>
    <t>General Admin &amp; Reserves</t>
  </si>
  <si>
    <t>Total General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</si>
</sst>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164" fontId="4" fillId="0" borderId="0" xfId="1" applyNumberFormat="1" applyFont="1" applyFill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 applyProtection="1">
      <alignment horizontal="center"/>
    </xf>
    <xf numFmtId="164" fontId="6" fillId="0" borderId="4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5" xfId="1" applyNumberFormat="1" applyFont="1" applyFill="1" applyBorder="1" applyProtection="1"/>
    <xf numFmtId="164" fontId="6" fillId="0" borderId="0" xfId="1" applyNumberFormat="1" applyFont="1" applyFill="1" applyAlignment="1" applyProtection="1">
      <alignment horizontal="center"/>
    </xf>
    <xf numFmtId="164" fontId="6" fillId="0" borderId="0" xfId="1" applyNumberFormat="1" applyFont="1" applyFill="1" applyAlignment="1" applyProtection="1"/>
    <xf numFmtId="164" fontId="6" fillId="0" borderId="0" xfId="1" quotePrefix="1" applyNumberFormat="1" applyFont="1" applyFill="1" applyAlignment="1" applyProtection="1">
      <alignment horizontal="center"/>
    </xf>
    <xf numFmtId="164" fontId="6" fillId="0" borderId="1" xfId="1" applyNumberFormat="1" applyFont="1" applyFill="1" applyBorder="1" applyAlignment="1" applyProtection="1"/>
    <xf numFmtId="164" fontId="6" fillId="0" borderId="6" xfId="1" applyNumberFormat="1" applyFont="1" applyFill="1" applyBorder="1" applyAlignment="1" applyProtection="1"/>
    <xf numFmtId="164" fontId="5" fillId="0" borderId="7" xfId="1" applyNumberFormat="1" applyFont="1" applyFill="1" applyBorder="1" applyProtection="1"/>
    <xf numFmtId="164" fontId="5" fillId="0" borderId="5" xfId="1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/>
    <xf numFmtId="164" fontId="6" fillId="2" borderId="6" xfId="1" applyNumberFormat="1" applyFont="1" applyFill="1" applyBorder="1" applyAlignment="1" applyProtection="1"/>
    <xf numFmtId="164" fontId="5" fillId="2" borderId="7" xfId="1" applyNumberFormat="1" applyFont="1" applyFill="1" applyBorder="1" applyProtection="1"/>
    <xf numFmtId="164" fontId="8" fillId="0" borderId="0" xfId="1" applyNumberFormat="1" applyFont="1"/>
    <xf numFmtId="164" fontId="8" fillId="0" borderId="5" xfId="1" applyNumberFormat="1" applyFont="1" applyBorder="1"/>
    <xf numFmtId="164" fontId="7" fillId="0" borderId="0" xfId="1" applyNumberFormat="1" applyFont="1" applyFill="1" applyBorder="1" applyAlignment="1">
      <alignment horizontal="left"/>
    </xf>
    <xf numFmtId="164" fontId="6" fillId="0" borderId="0" xfId="1" quotePrefix="1" applyNumberFormat="1" applyFont="1" applyFill="1" applyBorder="1" applyAlignment="1" applyProtection="1">
      <alignment horizontal="left"/>
    </xf>
    <xf numFmtId="164" fontId="5" fillId="0" borderId="5" xfId="1" applyNumberFormat="1" applyFont="1" applyFill="1" applyBorder="1" applyAlignment="1" applyProtection="1">
      <alignment horizontal="left"/>
    </xf>
    <xf numFmtId="164" fontId="6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/>
    <xf numFmtId="164" fontId="5" fillId="0" borderId="5" xfId="1" applyNumberFormat="1" applyFont="1" applyFill="1" applyBorder="1" applyAlignment="1" applyProtection="1">
      <alignment horizontal="right"/>
    </xf>
    <xf numFmtId="164" fontId="5" fillId="0" borderId="5" xfId="1" applyNumberFormat="1" applyFont="1" applyFill="1" applyBorder="1"/>
    <xf numFmtId="164" fontId="5" fillId="0" borderId="5" xfId="1" applyNumberFormat="1" applyFont="1" applyFill="1" applyBorder="1" applyAlignment="1" applyProtection="1"/>
    <xf numFmtId="164" fontId="6" fillId="0" borderId="0" xfId="1" applyNumberFormat="1" applyFont="1" applyFill="1"/>
    <xf numFmtId="164" fontId="6" fillId="0" borderId="5" xfId="1" applyNumberFormat="1" applyFont="1" applyFill="1" applyBorder="1"/>
    <xf numFmtId="164" fontId="6" fillId="0" borderId="0" xfId="1" applyNumberFormat="1" applyFont="1" applyFill="1" applyProtection="1"/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Protection="1"/>
    <xf numFmtId="164" fontId="6" fillId="0" borderId="6" xfId="1" applyNumberFormat="1" applyFont="1" applyFill="1" applyBorder="1" applyAlignment="1" applyProtection="1">
      <alignment horizontal="center"/>
    </xf>
    <xf numFmtId="164" fontId="6" fillId="0" borderId="7" xfId="1" applyNumberFormat="1" applyFont="1" applyFill="1" applyBorder="1" applyProtection="1"/>
    <xf numFmtId="164" fontId="9" fillId="0" borderId="0" xfId="1" applyNumberFormat="1" applyFont="1"/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 applyProtection="1">
      <alignment horizontal="center" vertical="center"/>
    </xf>
    <xf numFmtId="164" fontId="6" fillId="0" borderId="0" xfId="1" applyNumberFormat="1" applyFont="1" applyFill="1" applyAlignment="1" applyProtection="1">
      <alignment vertical="center"/>
    </xf>
    <xf numFmtId="164" fontId="5" fillId="0" borderId="5" xfId="1" applyNumberFormat="1" applyFont="1" applyFill="1" applyBorder="1" applyAlignment="1">
      <alignment vertical="center"/>
    </xf>
    <xf numFmtId="164" fontId="0" fillId="0" borderId="0" xfId="1" applyNumberFormat="1" applyFont="1"/>
    <xf numFmtId="164" fontId="6" fillId="0" borderId="0" xfId="1" quotePrefix="1" applyNumberFormat="1" applyFont="1" applyFill="1" applyBorder="1" applyAlignment="1">
      <alignment horizontal="left"/>
    </xf>
    <xf numFmtId="164" fontId="6" fillId="0" borderId="0" xfId="1" applyNumberFormat="1" applyFont="1" applyFill="1" applyBorder="1" applyAlignment="1" applyProtection="1">
      <alignment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left" vertical="center"/>
    </xf>
    <xf numFmtId="164" fontId="6" fillId="0" borderId="0" xfId="1" quotePrefix="1" applyNumberFormat="1" applyFont="1" applyFill="1" applyBorder="1" applyAlignment="1">
      <alignment horizontal="left" vertical="center"/>
    </xf>
    <xf numFmtId="164" fontId="5" fillId="0" borderId="7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 applyProtection="1"/>
    <xf numFmtId="164" fontId="6" fillId="2" borderId="9" xfId="1" applyNumberFormat="1" applyFont="1" applyFill="1" applyBorder="1" applyAlignment="1" applyProtection="1"/>
    <xf numFmtId="164" fontId="5" fillId="2" borderId="10" xfId="1" applyNumberFormat="1" applyFont="1" applyFill="1" applyBorder="1" applyProtection="1"/>
    <xf numFmtId="164" fontId="3" fillId="0" borderId="0" xfId="1" applyNumberFormat="1" applyFont="1" applyAlignment="1"/>
    <xf numFmtId="164" fontId="5" fillId="0" borderId="5" xfId="1" applyNumberFormat="1" applyFont="1" applyFill="1" applyBorder="1" applyAlignment="1" applyProtection="1">
      <alignment vertical="center"/>
    </xf>
    <xf numFmtId="164" fontId="10" fillId="0" borderId="5" xfId="1" applyNumberFormat="1" applyFont="1" applyBorder="1"/>
    <xf numFmtId="164" fontId="10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9"/>
  <sheetViews>
    <sheetView tabSelected="1" workbookViewId="0"/>
  </sheetViews>
  <sheetFormatPr defaultRowHeight="15" x14ac:dyDescent="0.25"/>
  <cols>
    <col min="2" max="2" width="43" customWidth="1"/>
    <col min="3" max="3" width="15" customWidth="1"/>
  </cols>
  <sheetData>
    <row r="2" spans="1:3" ht="14.45" x14ac:dyDescent="0.3">
      <c r="A2" s="51" t="s">
        <v>0</v>
      </c>
      <c r="B2" s="1"/>
      <c r="C2" s="2" t="s">
        <v>1</v>
      </c>
    </row>
    <row r="3" spans="1:3" ht="14.45" x14ac:dyDescent="0.3">
      <c r="A3" s="1"/>
      <c r="B3" s="1"/>
      <c r="C3" s="3" t="s">
        <v>2</v>
      </c>
    </row>
    <row r="4" spans="1:3" thickBot="1" x14ac:dyDescent="0.35">
      <c r="A4" s="4" t="s">
        <v>3</v>
      </c>
      <c r="B4" s="4" t="s">
        <v>4</v>
      </c>
      <c r="C4" s="5" t="s">
        <v>5</v>
      </c>
    </row>
    <row r="5" spans="1:3" ht="15.6" x14ac:dyDescent="0.3">
      <c r="A5" s="6" t="s">
        <v>6</v>
      </c>
      <c r="B5" s="7"/>
      <c r="C5" s="8"/>
    </row>
    <row r="6" spans="1:3" ht="14.45" x14ac:dyDescent="0.3">
      <c r="A6" s="9">
        <v>30</v>
      </c>
      <c r="B6" s="10" t="s">
        <v>7</v>
      </c>
      <c r="C6" s="8">
        <v>3707000</v>
      </c>
    </row>
    <row r="7" spans="1:3" ht="14.45" x14ac:dyDescent="0.3">
      <c r="A7" s="9">
        <v>35</v>
      </c>
      <c r="B7" s="10" t="s">
        <v>8</v>
      </c>
      <c r="C7" s="8">
        <v>750000</v>
      </c>
    </row>
    <row r="8" spans="1:3" ht="14.45" x14ac:dyDescent="0.3">
      <c r="A8" s="11">
        <v>40</v>
      </c>
      <c r="B8" s="10" t="s">
        <v>9</v>
      </c>
      <c r="C8" s="8">
        <v>1985000</v>
      </c>
    </row>
    <row r="9" spans="1:3" ht="14.45" x14ac:dyDescent="0.3">
      <c r="A9" s="11">
        <v>45</v>
      </c>
      <c r="B9" s="10" t="s">
        <v>10</v>
      </c>
      <c r="C9" s="8">
        <f>6741000+1724000</f>
        <v>8465000</v>
      </c>
    </row>
    <row r="10" spans="1:3" ht="14.45" x14ac:dyDescent="0.3">
      <c r="A10" s="9">
        <v>208</v>
      </c>
      <c r="B10" s="10" t="s">
        <v>11</v>
      </c>
      <c r="C10" s="8">
        <v>25300000</v>
      </c>
    </row>
    <row r="11" spans="1:3" ht="14.45" x14ac:dyDescent="0.3">
      <c r="A11" s="12" t="s">
        <v>12</v>
      </c>
      <c r="B11" s="13"/>
      <c r="C11" s="14">
        <f t="shared" ref="C11" si="0">SUM(C6:C10)</f>
        <v>40207000</v>
      </c>
    </row>
    <row r="12" spans="1:3" ht="14.45" x14ac:dyDescent="0.3">
      <c r="A12" s="9">
        <v>299</v>
      </c>
      <c r="B12" s="10" t="s">
        <v>13</v>
      </c>
      <c r="C12" s="8">
        <v>29856000</v>
      </c>
    </row>
    <row r="13" spans="1:3" ht="14.45" x14ac:dyDescent="0.3">
      <c r="A13" s="9">
        <v>297</v>
      </c>
      <c r="B13" s="10" t="s">
        <v>14</v>
      </c>
      <c r="C13" s="8">
        <v>0</v>
      </c>
    </row>
    <row r="14" spans="1:3" ht="14.45" x14ac:dyDescent="0.3">
      <c r="A14" s="9">
        <v>298</v>
      </c>
      <c r="B14" s="10" t="s">
        <v>15</v>
      </c>
      <c r="C14" s="8">
        <v>28100000</v>
      </c>
    </row>
    <row r="15" spans="1:3" ht="14.45" x14ac:dyDescent="0.3">
      <c r="A15" s="12" t="s">
        <v>16</v>
      </c>
      <c r="B15" s="13"/>
      <c r="C15" s="14">
        <f t="shared" ref="C15" si="1">SUM(C12:C14)</f>
        <v>57956000</v>
      </c>
    </row>
    <row r="16" spans="1:3" ht="14.45" x14ac:dyDescent="0.3">
      <c r="A16" s="9">
        <v>292</v>
      </c>
      <c r="B16" s="10" t="s">
        <v>17</v>
      </c>
      <c r="C16" s="15">
        <v>35530000</v>
      </c>
    </row>
    <row r="17" spans="1:3" ht="14.45" x14ac:dyDescent="0.3">
      <c r="A17" s="9">
        <v>293</v>
      </c>
      <c r="B17" s="10" t="s">
        <v>18</v>
      </c>
      <c r="C17" s="15">
        <v>0</v>
      </c>
    </row>
    <row r="18" spans="1:3" ht="14.45" x14ac:dyDescent="0.3">
      <c r="A18" s="12" t="s">
        <v>19</v>
      </c>
      <c r="B18" s="13"/>
      <c r="C18" s="14">
        <f t="shared" ref="C18" si="2">SUM(C16:C17)</f>
        <v>35530000</v>
      </c>
    </row>
    <row r="19" spans="1:3" ht="14.45" x14ac:dyDescent="0.3">
      <c r="A19" s="16" t="s">
        <v>20</v>
      </c>
      <c r="B19" s="17"/>
      <c r="C19" s="18">
        <f t="shared" ref="C19" si="3">SUM(C18,C15,C11)</f>
        <v>133693000</v>
      </c>
    </row>
    <row r="20" spans="1:3" ht="14.45" x14ac:dyDescent="0.3">
      <c r="A20" s="19"/>
      <c r="B20" s="19"/>
      <c r="C20" s="20"/>
    </row>
    <row r="21" spans="1:3" ht="15.6" x14ac:dyDescent="0.3">
      <c r="A21" s="21" t="s">
        <v>21</v>
      </c>
      <c r="B21" s="7"/>
      <c r="C21" s="8"/>
    </row>
    <row r="22" spans="1:3" ht="14.45" x14ac:dyDescent="0.3">
      <c r="A22" s="7">
        <v>204</v>
      </c>
      <c r="B22" s="22" t="s">
        <v>22</v>
      </c>
      <c r="C22" s="23">
        <v>1400000</v>
      </c>
    </row>
    <row r="23" spans="1:3" ht="14.45" x14ac:dyDescent="0.3">
      <c r="A23" s="24">
        <v>272</v>
      </c>
      <c r="B23" s="25" t="s">
        <v>23</v>
      </c>
      <c r="C23" s="26">
        <v>3650000</v>
      </c>
    </row>
    <row r="24" spans="1:3" ht="14.45" x14ac:dyDescent="0.3">
      <c r="A24" s="24">
        <v>275</v>
      </c>
      <c r="B24" s="25" t="s">
        <v>24</v>
      </c>
      <c r="C24" s="26">
        <v>20200000</v>
      </c>
    </row>
    <row r="25" spans="1:3" ht="14.45" x14ac:dyDescent="0.3">
      <c r="A25" s="9">
        <v>285</v>
      </c>
      <c r="B25" s="10" t="s">
        <v>25</v>
      </c>
      <c r="C25" s="15">
        <v>23800000</v>
      </c>
    </row>
    <row r="26" spans="1:3" ht="14.45" x14ac:dyDescent="0.3">
      <c r="A26" s="9">
        <v>286</v>
      </c>
      <c r="B26" s="10" t="s">
        <v>26</v>
      </c>
      <c r="C26" s="15">
        <v>2700000</v>
      </c>
    </row>
    <row r="27" spans="1:3" ht="14.45" x14ac:dyDescent="0.3">
      <c r="A27" s="24">
        <v>289</v>
      </c>
      <c r="B27" s="25" t="s">
        <v>27</v>
      </c>
      <c r="C27" s="27">
        <v>8800000</v>
      </c>
    </row>
    <row r="28" spans="1:3" ht="14.45" x14ac:dyDescent="0.3">
      <c r="A28" s="9">
        <v>296</v>
      </c>
      <c r="B28" s="10" t="s">
        <v>28</v>
      </c>
      <c r="C28" s="28">
        <v>20600000</v>
      </c>
    </row>
    <row r="29" spans="1:3" ht="14.45" x14ac:dyDescent="0.3">
      <c r="A29" s="9">
        <v>821</v>
      </c>
      <c r="B29" s="10" t="s">
        <v>29</v>
      </c>
      <c r="C29" s="8">
        <v>750000</v>
      </c>
    </row>
    <row r="30" spans="1:3" ht="14.45" x14ac:dyDescent="0.3">
      <c r="A30" s="9">
        <v>840</v>
      </c>
      <c r="B30" s="10" t="s">
        <v>30</v>
      </c>
      <c r="C30" s="8">
        <v>67000000</v>
      </c>
    </row>
    <row r="31" spans="1:3" ht="14.45" x14ac:dyDescent="0.3">
      <c r="A31" s="9">
        <v>880</v>
      </c>
      <c r="B31" s="10" t="s">
        <v>31</v>
      </c>
      <c r="C31" s="27">
        <v>19700000</v>
      </c>
    </row>
    <row r="32" spans="1:3" ht="14.45" x14ac:dyDescent="0.3">
      <c r="A32" s="9">
        <v>885</v>
      </c>
      <c r="B32" s="10" t="s">
        <v>32</v>
      </c>
      <c r="C32" s="27">
        <v>4850000</v>
      </c>
    </row>
    <row r="33" spans="1:3" ht="14.45" x14ac:dyDescent="0.3">
      <c r="A33" s="16" t="s">
        <v>33</v>
      </c>
      <c r="B33" s="17"/>
      <c r="C33" s="18">
        <f t="shared" ref="C33" si="4">SUM(C22:C32)</f>
        <v>173450000</v>
      </c>
    </row>
    <row r="34" spans="1:3" ht="14.45" x14ac:dyDescent="0.3">
      <c r="A34" s="19"/>
      <c r="B34" s="19"/>
      <c r="C34" s="20"/>
    </row>
    <row r="35" spans="1:3" ht="15.6" x14ac:dyDescent="0.3">
      <c r="A35" s="21" t="s">
        <v>34</v>
      </c>
      <c r="B35" s="29"/>
      <c r="C35" s="30"/>
    </row>
    <row r="36" spans="1:3" ht="14.45" x14ac:dyDescent="0.3">
      <c r="A36" s="9">
        <v>301</v>
      </c>
      <c r="B36" s="10" t="s">
        <v>35</v>
      </c>
      <c r="C36" s="8">
        <v>22802000</v>
      </c>
    </row>
    <row r="37" spans="1:3" ht="14.45" x14ac:dyDescent="0.3">
      <c r="A37" s="9">
        <v>302</v>
      </c>
      <c r="B37" s="10" t="s">
        <v>36</v>
      </c>
      <c r="C37" s="8">
        <v>5900000</v>
      </c>
    </row>
    <row r="38" spans="1:3" ht="14.45" x14ac:dyDescent="0.3">
      <c r="A38" s="9">
        <v>303</v>
      </c>
      <c r="B38" s="10" t="s">
        <v>37</v>
      </c>
      <c r="C38" s="8">
        <v>11576000</v>
      </c>
    </row>
    <row r="39" spans="1:3" x14ac:dyDescent="0.25">
      <c r="A39" s="9">
        <v>304</v>
      </c>
      <c r="B39" s="10" t="s">
        <v>38</v>
      </c>
      <c r="C39" s="8">
        <v>31900000</v>
      </c>
    </row>
    <row r="40" spans="1:3" x14ac:dyDescent="0.25">
      <c r="A40" s="9">
        <v>305</v>
      </c>
      <c r="B40" s="10" t="s">
        <v>39</v>
      </c>
      <c r="C40" s="8">
        <v>29111000</v>
      </c>
    </row>
    <row r="41" spans="1:3" x14ac:dyDescent="0.25">
      <c r="A41" s="9">
        <v>306</v>
      </c>
      <c r="B41" s="10" t="s">
        <v>40</v>
      </c>
      <c r="C41" s="8">
        <f>7150000+650000</f>
        <v>7800000</v>
      </c>
    </row>
    <row r="42" spans="1:3" x14ac:dyDescent="0.25">
      <c r="A42" s="9">
        <v>307</v>
      </c>
      <c r="B42" s="10" t="s">
        <v>41</v>
      </c>
      <c r="C42" s="27">
        <v>8491000</v>
      </c>
    </row>
    <row r="43" spans="1:3" x14ac:dyDescent="0.25">
      <c r="A43" s="9">
        <v>308</v>
      </c>
      <c r="B43" s="31" t="s">
        <v>42</v>
      </c>
      <c r="C43" s="8">
        <v>5820000</v>
      </c>
    </row>
    <row r="44" spans="1:3" x14ac:dyDescent="0.25">
      <c r="A44" s="12"/>
      <c r="B44" s="13" t="s">
        <v>43</v>
      </c>
      <c r="C44" s="14">
        <f t="shared" ref="C44" si="5">SUM(C36:C43)</f>
        <v>123400000</v>
      </c>
    </row>
    <row r="45" spans="1:3" x14ac:dyDescent="0.25">
      <c r="A45" s="32"/>
      <c r="B45" s="33"/>
      <c r="C45" s="8"/>
    </row>
    <row r="46" spans="1:3" x14ac:dyDescent="0.25">
      <c r="A46" s="9">
        <v>540</v>
      </c>
      <c r="B46" s="10" t="s">
        <v>44</v>
      </c>
      <c r="C46" s="8">
        <v>166100000</v>
      </c>
    </row>
    <row r="47" spans="1:3" x14ac:dyDescent="0.25">
      <c r="A47" s="9"/>
      <c r="B47" s="10" t="s">
        <v>45</v>
      </c>
      <c r="C47" s="8">
        <v>178230000</v>
      </c>
    </row>
    <row r="48" spans="1:3" x14ac:dyDescent="0.25">
      <c r="A48" s="9"/>
      <c r="B48" s="10" t="s">
        <v>46</v>
      </c>
      <c r="C48" s="8">
        <v>46600000</v>
      </c>
    </row>
    <row r="49" spans="1:3" x14ac:dyDescent="0.25">
      <c r="A49" s="34"/>
      <c r="B49" s="13"/>
      <c r="C49" s="35">
        <f t="shared" ref="C49" si="6">SUM(C46:C48)</f>
        <v>390930000</v>
      </c>
    </row>
    <row r="50" spans="1:3" x14ac:dyDescent="0.25">
      <c r="A50" s="9">
        <v>845</v>
      </c>
      <c r="B50" s="10" t="s">
        <v>47</v>
      </c>
      <c r="C50" s="15">
        <v>205000</v>
      </c>
    </row>
    <row r="51" spans="1:3" x14ac:dyDescent="0.25">
      <c r="A51" s="16" t="s">
        <v>48</v>
      </c>
      <c r="B51" s="17"/>
      <c r="C51" s="18">
        <f t="shared" ref="C51" si="7">SUM(C49:C50,C44)</f>
        <v>514535000</v>
      </c>
    </row>
    <row r="53" spans="1:3" x14ac:dyDescent="0.25">
      <c r="B53" s="51"/>
      <c r="C53" s="51"/>
    </row>
    <row r="54" spans="1:3" x14ac:dyDescent="0.25">
      <c r="A54" s="51" t="s">
        <v>0</v>
      </c>
      <c r="B54" s="1"/>
      <c r="C54" s="2" t="s">
        <v>1</v>
      </c>
    </row>
    <row r="55" spans="1:3" x14ac:dyDescent="0.25">
      <c r="A55" s="1"/>
      <c r="B55" s="1"/>
      <c r="C55" s="3" t="s">
        <v>2</v>
      </c>
    </row>
    <row r="56" spans="1:3" ht="15.75" thickBot="1" x14ac:dyDescent="0.3">
      <c r="A56" s="4" t="s">
        <v>3</v>
      </c>
      <c r="B56" s="4" t="s">
        <v>4</v>
      </c>
      <c r="C56" s="5" t="s">
        <v>5</v>
      </c>
    </row>
    <row r="57" spans="1:3" ht="15.75" x14ac:dyDescent="0.25">
      <c r="A57" s="36" t="s">
        <v>49</v>
      </c>
      <c r="B57" s="19"/>
      <c r="C57" s="20"/>
    </row>
    <row r="58" spans="1:3" x14ac:dyDescent="0.25">
      <c r="A58" s="9">
        <v>311</v>
      </c>
      <c r="B58" s="10" t="s">
        <v>50</v>
      </c>
      <c r="C58" s="8">
        <v>1643000</v>
      </c>
    </row>
    <row r="59" spans="1:3" x14ac:dyDescent="0.25">
      <c r="A59" s="9">
        <v>312</v>
      </c>
      <c r="B59" s="10" t="s">
        <v>51</v>
      </c>
      <c r="C59" s="8">
        <v>2024000</v>
      </c>
    </row>
    <row r="60" spans="1:3" x14ac:dyDescent="0.25">
      <c r="A60" s="9">
        <v>321</v>
      </c>
      <c r="B60" s="10" t="s">
        <v>52</v>
      </c>
      <c r="C60" s="8">
        <v>823000</v>
      </c>
    </row>
    <row r="61" spans="1:3" x14ac:dyDescent="0.25">
      <c r="A61" s="9">
        <v>322</v>
      </c>
      <c r="B61" s="10" t="s">
        <v>53</v>
      </c>
      <c r="C61" s="8">
        <v>780000</v>
      </c>
    </row>
    <row r="62" spans="1:3" x14ac:dyDescent="0.25">
      <c r="A62" s="9">
        <v>331</v>
      </c>
      <c r="B62" s="10" t="s">
        <v>54</v>
      </c>
      <c r="C62" s="8">
        <v>1493000</v>
      </c>
    </row>
    <row r="63" spans="1:3" x14ac:dyDescent="0.25">
      <c r="A63" s="9">
        <v>332</v>
      </c>
      <c r="B63" s="10" t="s">
        <v>55</v>
      </c>
      <c r="C63" s="8">
        <v>1033000</v>
      </c>
    </row>
    <row r="64" spans="1:3" x14ac:dyDescent="0.25">
      <c r="A64" s="9">
        <v>341</v>
      </c>
      <c r="B64" s="10" t="s">
        <v>56</v>
      </c>
      <c r="C64" s="8">
        <v>2360000</v>
      </c>
    </row>
    <row r="65" spans="1:3" x14ac:dyDescent="0.25">
      <c r="A65" s="9">
        <v>342</v>
      </c>
      <c r="B65" s="10" t="s">
        <v>57</v>
      </c>
      <c r="C65" s="8">
        <v>1280000</v>
      </c>
    </row>
    <row r="66" spans="1:3" x14ac:dyDescent="0.25">
      <c r="A66" s="9">
        <v>351</v>
      </c>
      <c r="B66" s="10" t="s">
        <v>58</v>
      </c>
      <c r="C66" s="8">
        <v>1820000</v>
      </c>
    </row>
    <row r="67" spans="1:3" x14ac:dyDescent="0.25">
      <c r="A67" s="9">
        <v>352</v>
      </c>
      <c r="B67" s="10" t="s">
        <v>59</v>
      </c>
      <c r="C67" s="8">
        <v>2667000</v>
      </c>
    </row>
    <row r="68" spans="1:3" x14ac:dyDescent="0.25">
      <c r="A68" s="9">
        <v>361</v>
      </c>
      <c r="B68" s="10" t="s">
        <v>60</v>
      </c>
      <c r="C68" s="8">
        <v>605000</v>
      </c>
    </row>
    <row r="69" spans="1:3" x14ac:dyDescent="0.25">
      <c r="A69" s="9">
        <v>362</v>
      </c>
      <c r="B69" s="10" t="s">
        <v>61</v>
      </c>
      <c r="C69" s="8">
        <v>705000</v>
      </c>
    </row>
    <row r="70" spans="1:3" x14ac:dyDescent="0.25">
      <c r="A70" s="9">
        <v>371</v>
      </c>
      <c r="B70" s="10" t="s">
        <v>62</v>
      </c>
      <c r="C70" s="8">
        <v>880000</v>
      </c>
    </row>
    <row r="71" spans="1:3" x14ac:dyDescent="0.25">
      <c r="A71" s="9">
        <v>372</v>
      </c>
      <c r="B71" s="10" t="s">
        <v>63</v>
      </c>
      <c r="C71" s="8">
        <v>840000</v>
      </c>
    </row>
    <row r="72" spans="1:3" x14ac:dyDescent="0.25">
      <c r="A72" s="9">
        <v>381</v>
      </c>
      <c r="B72" s="10" t="s">
        <v>64</v>
      </c>
      <c r="C72" s="27">
        <v>1055000</v>
      </c>
    </row>
    <row r="73" spans="1:3" x14ac:dyDescent="0.25">
      <c r="A73" s="9">
        <v>382</v>
      </c>
      <c r="B73" s="10" t="s">
        <v>65</v>
      </c>
      <c r="C73" s="8">
        <v>940000</v>
      </c>
    </row>
    <row r="74" spans="1:3" x14ac:dyDescent="0.25">
      <c r="A74" s="12"/>
      <c r="B74" s="13" t="s">
        <v>66</v>
      </c>
      <c r="C74" s="14">
        <f t="shared" ref="C74" si="8">SUM(C58:C73)</f>
        <v>20948000</v>
      </c>
    </row>
    <row r="75" spans="1:3" x14ac:dyDescent="0.25">
      <c r="A75" s="25"/>
      <c r="B75" s="25"/>
      <c r="C75" s="8"/>
    </row>
    <row r="76" spans="1:3" x14ac:dyDescent="0.25">
      <c r="A76" s="37"/>
      <c r="B76" s="7"/>
      <c r="C76" s="30"/>
    </row>
    <row r="77" spans="1:3" x14ac:dyDescent="0.25">
      <c r="A77" s="9">
        <v>213</v>
      </c>
      <c r="B77" s="10" t="s">
        <v>67</v>
      </c>
      <c r="C77" s="8">
        <v>5250000</v>
      </c>
    </row>
    <row r="78" spans="1:3" x14ac:dyDescent="0.25">
      <c r="A78" s="9">
        <v>270</v>
      </c>
      <c r="B78" s="10" t="s">
        <v>68</v>
      </c>
      <c r="C78" s="8">
        <v>22556000</v>
      </c>
    </row>
    <row r="79" spans="1:3" x14ac:dyDescent="0.25">
      <c r="A79" s="9">
        <v>510</v>
      </c>
      <c r="B79" s="10" t="s">
        <v>69</v>
      </c>
      <c r="C79" s="8">
        <f>17750000+120000+50000</f>
        <v>17920000</v>
      </c>
    </row>
    <row r="80" spans="1:3" x14ac:dyDescent="0.25">
      <c r="A80" s="24">
        <v>515</v>
      </c>
      <c r="B80" s="25" t="s">
        <v>70</v>
      </c>
      <c r="C80" s="8">
        <v>24110000</v>
      </c>
    </row>
    <row r="81" spans="1:3" x14ac:dyDescent="0.25">
      <c r="A81" s="9">
        <v>545</v>
      </c>
      <c r="B81" s="10" t="s">
        <v>71</v>
      </c>
      <c r="C81" s="8">
        <v>58700000</v>
      </c>
    </row>
    <row r="82" spans="1:3" x14ac:dyDescent="0.25">
      <c r="A82" s="9">
        <v>550</v>
      </c>
      <c r="B82" s="25" t="s">
        <v>72</v>
      </c>
      <c r="C82" s="8">
        <v>27350000</v>
      </c>
    </row>
    <row r="83" spans="1:3" x14ac:dyDescent="0.25">
      <c r="A83" s="9">
        <v>560</v>
      </c>
      <c r="B83" s="10" t="s">
        <v>73</v>
      </c>
      <c r="C83" s="8">
        <v>6250000</v>
      </c>
    </row>
    <row r="84" spans="1:3" x14ac:dyDescent="0.25">
      <c r="A84" s="9">
        <v>601</v>
      </c>
      <c r="B84" s="10" t="s">
        <v>74</v>
      </c>
      <c r="C84" s="27">
        <v>690000</v>
      </c>
    </row>
    <row r="85" spans="1:3" x14ac:dyDescent="0.25">
      <c r="A85" s="9">
        <v>605</v>
      </c>
      <c r="B85" s="10" t="s">
        <v>75</v>
      </c>
      <c r="C85" s="15">
        <v>6632000</v>
      </c>
    </row>
    <row r="86" spans="1:3" x14ac:dyDescent="0.25">
      <c r="A86" s="9">
        <v>700</v>
      </c>
      <c r="B86" s="10" t="s">
        <v>76</v>
      </c>
      <c r="C86" s="15">
        <v>19206000</v>
      </c>
    </row>
    <row r="87" spans="1:3" x14ac:dyDescent="0.25">
      <c r="A87" s="9">
        <v>701</v>
      </c>
      <c r="B87" s="10" t="s">
        <v>77</v>
      </c>
      <c r="C87" s="15">
        <v>27920000</v>
      </c>
    </row>
    <row r="88" spans="1:3" x14ac:dyDescent="0.25">
      <c r="A88" s="9">
        <v>941</v>
      </c>
      <c r="B88" s="10" t="s">
        <v>78</v>
      </c>
      <c r="C88" s="15">
        <v>3351000</v>
      </c>
    </row>
    <row r="89" spans="1:3" x14ac:dyDescent="0.25">
      <c r="A89" s="9">
        <v>940</v>
      </c>
      <c r="B89" s="10" t="s">
        <v>79</v>
      </c>
      <c r="C89" s="15">
        <v>11899000</v>
      </c>
    </row>
    <row r="90" spans="1:3" x14ac:dyDescent="0.25">
      <c r="A90" s="38">
        <v>930</v>
      </c>
      <c r="B90" s="39" t="s">
        <v>80</v>
      </c>
      <c r="C90" s="40">
        <v>85000</v>
      </c>
    </row>
    <row r="91" spans="1:3" x14ac:dyDescent="0.25">
      <c r="A91" s="9">
        <v>931</v>
      </c>
      <c r="B91" s="10" t="s">
        <v>81</v>
      </c>
      <c r="C91" s="8">
        <v>85000</v>
      </c>
    </row>
    <row r="92" spans="1:3" x14ac:dyDescent="0.25">
      <c r="A92" s="9">
        <v>991</v>
      </c>
      <c r="B92" s="10" t="s">
        <v>82</v>
      </c>
      <c r="C92" s="27">
        <v>1100000</v>
      </c>
    </row>
    <row r="93" spans="1:3" x14ac:dyDescent="0.25">
      <c r="A93" s="9">
        <v>992</v>
      </c>
      <c r="B93" s="25" t="s">
        <v>83</v>
      </c>
      <c r="C93" s="8">
        <v>1100000</v>
      </c>
    </row>
    <row r="94" spans="1:3" x14ac:dyDescent="0.25">
      <c r="A94" s="24">
        <v>993</v>
      </c>
      <c r="B94" s="10" t="s">
        <v>84</v>
      </c>
      <c r="C94" s="8">
        <v>2900000</v>
      </c>
    </row>
    <row r="95" spans="1:3" x14ac:dyDescent="0.25">
      <c r="A95" s="9">
        <v>994</v>
      </c>
      <c r="B95" s="25" t="s">
        <v>85</v>
      </c>
      <c r="C95" s="8">
        <v>1100000</v>
      </c>
    </row>
    <row r="96" spans="1:3" x14ac:dyDescent="0.25">
      <c r="A96" s="16" t="s">
        <v>86</v>
      </c>
      <c r="B96" s="17"/>
      <c r="C96" s="18">
        <f t="shared" ref="C96" si="9">SUM(C74:C95)</f>
        <v>259152000</v>
      </c>
    </row>
    <row r="97" spans="1:3" x14ac:dyDescent="0.25">
      <c r="A97" s="41"/>
      <c r="B97" s="41"/>
      <c r="C97" s="41"/>
    </row>
    <row r="98" spans="1:3" x14ac:dyDescent="0.25">
      <c r="A98" s="41"/>
      <c r="B98" s="41"/>
      <c r="C98" s="41"/>
    </row>
    <row r="99" spans="1:3" x14ac:dyDescent="0.25">
      <c r="A99" s="41"/>
      <c r="B99" s="41"/>
      <c r="C99" s="41"/>
    </row>
    <row r="100" spans="1:3" x14ac:dyDescent="0.25">
      <c r="A100" s="41"/>
      <c r="B100" s="41"/>
      <c r="C100" s="41"/>
    </row>
    <row r="101" spans="1:3" x14ac:dyDescent="0.25">
      <c r="A101" s="41"/>
      <c r="B101" s="41"/>
      <c r="C101" s="41"/>
    </row>
    <row r="102" spans="1:3" x14ac:dyDescent="0.25">
      <c r="A102" s="41"/>
      <c r="B102" s="41"/>
      <c r="C102" s="41"/>
    </row>
    <row r="103" spans="1:3" x14ac:dyDescent="0.25">
      <c r="A103" s="41"/>
      <c r="B103" s="41"/>
      <c r="C103" s="41"/>
    </row>
    <row r="104" spans="1:3" x14ac:dyDescent="0.25">
      <c r="A104" s="41"/>
      <c r="B104" s="41"/>
      <c r="C104" s="41"/>
    </row>
    <row r="105" spans="1:3" x14ac:dyDescent="0.25">
      <c r="B105" s="51"/>
      <c r="C105" s="51"/>
    </row>
    <row r="106" spans="1:3" x14ac:dyDescent="0.25">
      <c r="A106" s="51" t="s">
        <v>0</v>
      </c>
      <c r="B106" s="1"/>
      <c r="C106" s="2" t="s">
        <v>1</v>
      </c>
    </row>
    <row r="107" spans="1:3" x14ac:dyDescent="0.25">
      <c r="A107" s="1"/>
      <c r="B107" s="1"/>
      <c r="C107" s="3" t="s">
        <v>2</v>
      </c>
    </row>
    <row r="108" spans="1:3" ht="15.75" thickBot="1" x14ac:dyDescent="0.3">
      <c r="A108" s="4" t="s">
        <v>3</v>
      </c>
      <c r="B108" s="4" t="s">
        <v>4</v>
      </c>
      <c r="C108" s="5" t="s">
        <v>5</v>
      </c>
    </row>
    <row r="109" spans="1:3" ht="15.75" x14ac:dyDescent="0.25">
      <c r="A109" s="21" t="s">
        <v>87</v>
      </c>
      <c r="B109" s="7"/>
      <c r="C109" s="27"/>
    </row>
    <row r="110" spans="1:3" x14ac:dyDescent="0.25">
      <c r="A110" s="9">
        <v>91</v>
      </c>
      <c r="B110" s="10" t="s">
        <v>88</v>
      </c>
      <c r="C110" s="8">
        <v>8978000</v>
      </c>
    </row>
    <row r="111" spans="1:3" x14ac:dyDescent="0.25">
      <c r="A111" s="9">
        <v>517</v>
      </c>
      <c r="B111" s="10" t="s">
        <v>89</v>
      </c>
      <c r="C111" s="27">
        <v>1025000</v>
      </c>
    </row>
    <row r="112" spans="1:3" x14ac:dyDescent="0.25">
      <c r="A112" s="9">
        <v>530</v>
      </c>
      <c r="B112" s="10" t="s">
        <v>90</v>
      </c>
      <c r="C112" s="8">
        <v>22850000</v>
      </c>
    </row>
    <row r="113" spans="1:3" x14ac:dyDescent="0.25">
      <c r="A113" s="9">
        <v>610</v>
      </c>
      <c r="B113" s="10" t="s">
        <v>91</v>
      </c>
      <c r="C113" s="8">
        <v>18116226</v>
      </c>
    </row>
    <row r="114" spans="1:3" x14ac:dyDescent="0.25">
      <c r="A114" s="9">
        <v>615</v>
      </c>
      <c r="B114" s="10" t="s">
        <v>92</v>
      </c>
      <c r="C114" s="8">
        <v>7295352</v>
      </c>
    </row>
    <row r="115" spans="1:3" x14ac:dyDescent="0.25">
      <c r="A115" s="16" t="s">
        <v>93</v>
      </c>
      <c r="B115" s="17"/>
      <c r="C115" s="18">
        <f t="shared" ref="C115" si="10">SUM(C110:C114)</f>
        <v>58264578</v>
      </c>
    </row>
    <row r="116" spans="1:3" x14ac:dyDescent="0.25">
      <c r="A116" s="16" t="s">
        <v>94</v>
      </c>
      <c r="B116" s="17"/>
      <c r="C116" s="18">
        <f>SUM(C96,C51,C115,C33,C19)</f>
        <v>1139094578</v>
      </c>
    </row>
    <row r="117" spans="1:3" x14ac:dyDescent="0.25">
      <c r="A117" s="42"/>
      <c r="B117" s="43"/>
      <c r="C117" s="52"/>
    </row>
    <row r="118" spans="1:3" x14ac:dyDescent="0.25">
      <c r="A118" s="44">
        <v>100</v>
      </c>
      <c r="B118" s="25" t="s">
        <v>95</v>
      </c>
      <c r="C118" s="8">
        <v>4920000</v>
      </c>
    </row>
    <row r="119" spans="1:3" x14ac:dyDescent="0.25">
      <c r="A119" s="44">
        <v>101</v>
      </c>
      <c r="B119" s="25" t="s">
        <v>96</v>
      </c>
      <c r="C119" s="8">
        <v>39861386</v>
      </c>
    </row>
    <row r="120" spans="1:3" x14ac:dyDescent="0.25">
      <c r="A120" s="44">
        <v>102</v>
      </c>
      <c r="B120" s="25" t="s">
        <v>97</v>
      </c>
      <c r="C120" s="8">
        <v>42954973</v>
      </c>
    </row>
    <row r="121" spans="1:3" x14ac:dyDescent="0.25">
      <c r="A121" s="44">
        <v>103</v>
      </c>
      <c r="B121" s="25" t="s">
        <v>98</v>
      </c>
      <c r="C121" s="8">
        <v>37084226</v>
      </c>
    </row>
    <row r="122" spans="1:3" x14ac:dyDescent="0.25">
      <c r="A122" s="44">
        <v>104</v>
      </c>
      <c r="B122" s="25" t="s">
        <v>99</v>
      </c>
      <c r="C122" s="8">
        <v>40468119</v>
      </c>
    </row>
    <row r="123" spans="1:3" x14ac:dyDescent="0.25">
      <c r="A123" s="44">
        <v>105</v>
      </c>
      <c r="B123" s="25" t="s">
        <v>100</v>
      </c>
      <c r="C123" s="8">
        <v>4700000</v>
      </c>
    </row>
    <row r="124" spans="1:3" x14ac:dyDescent="0.25">
      <c r="A124" s="44"/>
      <c r="B124" s="45"/>
      <c r="C124" s="47">
        <f t="shared" ref="C124" si="11">SUM(C118:C123)</f>
        <v>169988704</v>
      </c>
    </row>
    <row r="125" spans="1:3" x14ac:dyDescent="0.25">
      <c r="A125" s="44">
        <v>201</v>
      </c>
      <c r="B125" s="44" t="s">
        <v>101</v>
      </c>
      <c r="C125" s="40">
        <v>6050000</v>
      </c>
    </row>
    <row r="126" spans="1:3" x14ac:dyDescent="0.25">
      <c r="A126" s="46">
        <v>202</v>
      </c>
      <c r="B126" s="44" t="s">
        <v>102</v>
      </c>
      <c r="C126" s="53">
        <v>231359718</v>
      </c>
    </row>
    <row r="127" spans="1:3" x14ac:dyDescent="0.25">
      <c r="A127" s="46"/>
      <c r="B127" s="45"/>
      <c r="C127" s="54">
        <f>C126+C125</f>
        <v>237409718</v>
      </c>
    </row>
    <row r="128" spans="1:3" ht="15.75" thickBot="1" x14ac:dyDescent="0.3">
      <c r="A128" s="48" t="s">
        <v>103</v>
      </c>
      <c r="B128" s="49"/>
      <c r="C128" s="50">
        <f>C127+C124+C116</f>
        <v>1546493000</v>
      </c>
    </row>
    <row r="129" ht="15.75" thickTop="1" x14ac:dyDescent="0.25"/>
  </sheetData>
  <sheetProtection password="C4BD" sheet="1" objects="1" scenarios="1"/>
  <pageMargins left="0.7" right="0.7" top="0.26" bottom="0.17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Harris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fbruce</dc:creator>
  <cp:lastModifiedBy>Velez, Ronny (Budget Office)</cp:lastModifiedBy>
  <cp:lastPrinted>2013-04-05T20:19:33Z</cp:lastPrinted>
  <dcterms:created xsi:type="dcterms:W3CDTF">2013-04-04T21:03:53Z</dcterms:created>
  <dcterms:modified xsi:type="dcterms:W3CDTF">2013-04-08T22:27:41Z</dcterms:modified>
</cp:coreProperties>
</file>