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cts\_Budget\FY 2019\"/>
    </mc:Choice>
  </mc:AlternateContent>
  <bookViews>
    <workbookView xWindow="0" yWindow="0" windowWidth="13224" windowHeight="2232"/>
  </bookViews>
  <sheets>
    <sheet name="FINAL APPROVED" sheetId="2" r:id="rId1"/>
  </sheets>
  <definedNames>
    <definedName name="_xlnm.Print_Area" localSheetId="0">'FINAL APPROVED'!$A$4:$F$154</definedName>
    <definedName name="_xlnm.Print_Titles" localSheetId="0">'FINAL APPROVED'!$1:$3</definedName>
  </definedNames>
  <calcPr calcId="162913"/>
</workbook>
</file>

<file path=xl/calcChain.xml><?xml version="1.0" encoding="utf-8"?>
<calcChain xmlns="http://schemas.openxmlformats.org/spreadsheetml/2006/main">
  <c r="E189" i="2" l="1"/>
  <c r="D189" i="2"/>
  <c r="C189" i="2"/>
  <c r="F188" i="2"/>
  <c r="F187" i="2"/>
  <c r="F186" i="2"/>
  <c r="F185" i="2"/>
  <c r="F184" i="2"/>
  <c r="F183" i="2"/>
  <c r="F189" i="2" s="1"/>
  <c r="F182" i="2"/>
  <c r="F149" i="2" l="1"/>
  <c r="E149" i="2"/>
  <c r="D149" i="2"/>
  <c r="C149" i="2"/>
  <c r="D130" i="2"/>
  <c r="C130" i="2"/>
  <c r="D126" i="2"/>
  <c r="C126" i="2"/>
  <c r="D112" i="2"/>
  <c r="C112" i="2"/>
  <c r="D98" i="2"/>
  <c r="C98" i="2"/>
  <c r="D79" i="2"/>
  <c r="C79" i="2"/>
  <c r="D73" i="2"/>
  <c r="C73" i="2"/>
  <c r="D58" i="2"/>
  <c r="C58" i="2"/>
  <c r="D52" i="2"/>
  <c r="C52" i="2"/>
  <c r="D40" i="2"/>
  <c r="C40" i="2"/>
  <c r="D31" i="2"/>
  <c r="C31" i="2"/>
  <c r="D16" i="2"/>
  <c r="C16" i="2"/>
  <c r="D13" i="2"/>
  <c r="C13" i="2"/>
  <c r="D10" i="2"/>
  <c r="C10" i="2"/>
  <c r="C61" i="2" l="1"/>
  <c r="D18" i="2"/>
  <c r="D61" i="2"/>
  <c r="D99" i="2"/>
  <c r="D113" i="2" s="1"/>
  <c r="C18" i="2"/>
  <c r="C99" i="2"/>
  <c r="C113" i="2" s="1"/>
  <c r="D115" i="2"/>
  <c r="D131" i="2" s="1"/>
  <c r="C115" i="2" l="1"/>
  <c r="C131" i="2" s="1"/>
</calcChain>
</file>

<file path=xl/sharedStrings.xml><?xml version="1.0" encoding="utf-8"?>
<sst xmlns="http://schemas.openxmlformats.org/spreadsheetml/2006/main" count="196" uniqueCount="161">
  <si>
    <r>
      <rPr>
        <b/>
        <sz val="14"/>
        <rFont val="Calibri"/>
      </rPr>
      <t xml:space="preserve">General Fund Budget </t>
    </r>
    <r>
      <rPr>
        <b/>
        <sz val="13"/>
        <rFont val="Arial"/>
      </rPr>
      <t xml:space="preserve">- </t>
    </r>
    <r>
      <rPr>
        <b/>
        <sz val="14"/>
        <rFont val="Calibri"/>
      </rPr>
      <t>Departments</t>
    </r>
  </si>
  <si>
    <r>
      <rPr>
        <b/>
        <sz val="11"/>
        <rFont val="Calibri"/>
      </rPr>
      <t>FY 2017</t>
    </r>
    <r>
      <rPr>
        <b/>
        <sz val="10"/>
        <rFont val="Arial"/>
      </rPr>
      <t>-</t>
    </r>
    <r>
      <rPr>
        <b/>
        <sz val="11"/>
        <rFont val="Calibri"/>
      </rPr>
      <t xml:space="preserve">18
</t>
    </r>
    <r>
      <rPr>
        <b/>
        <sz val="11"/>
        <rFont val="Calibri"/>
      </rPr>
      <t>Adopted Budget</t>
    </r>
  </si>
  <si>
    <r>
      <rPr>
        <b/>
        <sz val="11"/>
        <rFont val="Calibri"/>
      </rPr>
      <t>FY 2018</t>
    </r>
    <r>
      <rPr>
        <b/>
        <sz val="10"/>
        <rFont val="Arial"/>
      </rPr>
      <t>-</t>
    </r>
    <r>
      <rPr>
        <b/>
        <sz val="11"/>
        <rFont val="Calibri"/>
      </rPr>
      <t xml:space="preserve">19
</t>
    </r>
    <r>
      <rPr>
        <b/>
        <sz val="11"/>
        <rFont val="Calibri"/>
      </rPr>
      <t>Allocation</t>
    </r>
  </si>
  <si>
    <r>
      <rPr>
        <b/>
        <i/>
        <sz val="12"/>
        <rFont val="Calibri"/>
      </rPr>
      <t>Infrastructure &amp; Systems</t>
    </r>
  </si>
  <si>
    <r>
      <rPr>
        <b/>
        <sz val="11"/>
        <rFont val="Calibri"/>
      </rPr>
      <t>Total Engineering</t>
    </r>
  </si>
  <si>
    <r>
      <rPr>
        <b/>
        <sz val="11"/>
        <rFont val="Calibri"/>
      </rPr>
      <t>Total Utilities &amp; Leases</t>
    </r>
  </si>
  <si>
    <r>
      <rPr>
        <b/>
        <sz val="11"/>
        <rFont val="Calibri"/>
      </rPr>
      <t>Total Central Technology</t>
    </r>
  </si>
  <si>
    <r>
      <rPr>
        <b/>
        <sz val="11"/>
        <rFont val="Calibri"/>
      </rPr>
      <t>Total Infrastructure &amp; Systems</t>
    </r>
  </si>
  <si>
    <r>
      <rPr>
        <b/>
        <sz val="10"/>
        <rFont val="Arial"/>
      </rPr>
      <t>-</t>
    </r>
  </si>
  <si>
    <r>
      <rPr>
        <b/>
        <sz val="11"/>
        <rFont val="Calibri"/>
      </rPr>
      <t>Total County Services</t>
    </r>
  </si>
  <si>
    <r>
      <rPr>
        <b/>
        <sz val="11"/>
        <rFont val="Calibri"/>
      </rPr>
      <t>Total Fiscal Services &amp; Purchasing</t>
    </r>
  </si>
  <si>
    <r>
      <rPr>
        <b/>
        <sz val="11"/>
        <rFont val="Calibri"/>
      </rPr>
      <t>Total Constables</t>
    </r>
  </si>
  <si>
    <r>
      <rPr>
        <b/>
        <i/>
        <sz val="11"/>
        <rFont val="Calibri"/>
      </rPr>
      <t>Sheriff</t>
    </r>
  </si>
  <si>
    <r>
      <rPr>
        <b/>
        <sz val="11"/>
        <rFont val="Calibri"/>
      </rPr>
      <t>Total Sheriff</t>
    </r>
  </si>
  <si>
    <r>
      <rPr>
        <b/>
        <sz val="11"/>
        <rFont val="Calibri"/>
      </rPr>
      <t>Total Law Enforcement</t>
    </r>
  </si>
  <si>
    <r>
      <rPr>
        <b/>
        <i/>
        <sz val="12"/>
        <rFont val="Calibri"/>
      </rPr>
      <t>Administration of Justice</t>
    </r>
  </si>
  <si>
    <r>
      <rPr>
        <b/>
        <i/>
        <sz val="11"/>
        <rFont val="Calibri"/>
      </rPr>
      <t>Courts</t>
    </r>
  </si>
  <si>
    <r>
      <rPr>
        <b/>
        <sz val="11"/>
        <rFont val="Calibri"/>
      </rPr>
      <t>Subtotal Courts</t>
    </r>
  </si>
  <si>
    <r>
      <rPr>
        <b/>
        <i/>
        <sz val="11"/>
        <rFont val="Calibri"/>
      </rPr>
      <t>Indigent Defense</t>
    </r>
  </si>
  <si>
    <r>
      <rPr>
        <b/>
        <sz val="11"/>
        <rFont val="Calibri"/>
      </rPr>
      <t>Subtotal Indigent Defense</t>
    </r>
  </si>
  <si>
    <r>
      <rPr>
        <b/>
        <sz val="11"/>
        <rFont val="Calibri"/>
      </rPr>
      <t>Total JPs</t>
    </r>
  </si>
  <si>
    <r>
      <rPr>
        <b/>
        <sz val="11"/>
        <rFont val="Calibri"/>
      </rPr>
      <t>Total Courts</t>
    </r>
  </si>
  <si>
    <r>
      <rPr>
        <b/>
        <sz val="11"/>
        <rFont val="Calibri"/>
      </rPr>
      <t>Subtotal Other Admin of Justice</t>
    </r>
  </si>
  <si>
    <r>
      <rPr>
        <b/>
        <sz val="11"/>
        <rFont val="Calibri"/>
      </rPr>
      <t>Total Administration of Justice</t>
    </r>
  </si>
  <si>
    <r>
      <rPr>
        <b/>
        <sz val="12"/>
        <rFont val="Calibri"/>
      </rPr>
      <t>Total General Fund</t>
    </r>
    <r>
      <rPr>
        <b/>
        <sz val="10"/>
        <rFont val="Arial"/>
      </rPr>
      <t>-</t>
    </r>
    <r>
      <rPr>
        <b/>
        <sz val="12"/>
        <rFont val="Calibri"/>
      </rPr>
      <t>Departments</t>
    </r>
  </si>
  <si>
    <r>
      <rPr>
        <b/>
        <i/>
        <sz val="12"/>
        <rFont val="Calibri"/>
      </rPr>
      <t>Commissioners Court</t>
    </r>
  </si>
  <si>
    <r>
      <rPr>
        <b/>
        <sz val="11"/>
        <rFont val="Calibri"/>
      </rPr>
      <t>Total Commissioners Court</t>
    </r>
  </si>
  <si>
    <r>
      <rPr>
        <b/>
        <sz val="10"/>
        <rFont val="Calibri"/>
      </rPr>
      <t xml:space="preserve">202  </t>
    </r>
    <r>
      <rPr>
        <b/>
        <sz val="11"/>
        <rFont val="Calibri"/>
      </rPr>
      <t>General Administration (Note)</t>
    </r>
  </si>
  <si>
    <r>
      <rPr>
        <b/>
        <sz val="11"/>
        <rFont val="Calibri"/>
      </rPr>
      <t>Total General Fund Budget</t>
    </r>
  </si>
  <si>
    <r>
      <rPr>
        <b/>
        <i/>
        <sz val="11"/>
        <rFont val="Calibri"/>
      </rPr>
      <t xml:space="preserve">Note : The General Administration budget includes funds that will be transferred to departments for the </t>
    </r>
  </si>
  <si>
    <r>
      <rPr>
        <b/>
        <i/>
        <sz val="11"/>
        <rFont val="Calibri"/>
      </rPr>
      <t>rollover, R&amp;R funding and for county</t>
    </r>
    <r>
      <rPr>
        <b/>
        <i/>
        <sz val="6.5"/>
        <rFont val="Verdana"/>
      </rPr>
      <t>-</t>
    </r>
    <r>
      <rPr>
        <b/>
        <i/>
        <sz val="11"/>
        <rFont val="Calibri"/>
      </rPr>
      <t xml:space="preserve">wide expenditures such as audit fees. The Fund Balance shown is </t>
    </r>
  </si>
  <si>
    <r>
      <rPr>
        <b/>
        <i/>
        <sz val="11"/>
        <rFont val="Calibri"/>
      </rPr>
      <t xml:space="preserve">collected at the end of the fiscal year and provides the opening balance/working capital needed to pay </t>
    </r>
  </si>
  <si>
    <r>
      <rPr>
        <b/>
        <i/>
        <sz val="11"/>
        <rFont val="Calibri"/>
      </rPr>
      <t>operating expenses in advance of tax collections for the next fiscal year.</t>
    </r>
  </si>
  <si>
    <r>
      <rPr>
        <b/>
        <sz val="11"/>
        <rFont val="Calibri"/>
      </rPr>
      <t xml:space="preserve">New Fees
</t>
    </r>
    <r>
      <rPr>
        <b/>
        <sz val="11"/>
        <rFont val="Calibri"/>
      </rPr>
      <t>Allocation</t>
    </r>
  </si>
  <si>
    <r>
      <rPr>
        <b/>
        <sz val="11"/>
        <rFont val="Calibri"/>
      </rPr>
      <t xml:space="preserve">New Funding
</t>
    </r>
    <r>
      <rPr>
        <b/>
        <sz val="11"/>
        <rFont val="Calibri"/>
      </rPr>
      <t>Allocation</t>
    </r>
  </si>
  <si>
    <r>
      <rPr>
        <b/>
        <sz val="11"/>
        <rFont val="Calibri"/>
      </rPr>
      <t>FY 2018</t>
    </r>
    <r>
      <rPr>
        <b/>
        <sz val="12.5"/>
        <rFont val="Calibri"/>
      </rPr>
      <t>‐</t>
    </r>
    <r>
      <rPr>
        <b/>
        <sz val="11"/>
        <rFont val="Calibri"/>
      </rPr>
      <t xml:space="preserve">19
</t>
    </r>
    <r>
      <rPr>
        <b/>
        <sz val="11"/>
        <rFont val="Calibri"/>
      </rPr>
      <t>Budget</t>
    </r>
  </si>
  <si>
    <r>
      <rPr>
        <b/>
        <sz val="11"/>
        <rFont val="Calibri"/>
      </rPr>
      <t>County Judge</t>
    </r>
  </si>
  <si>
    <r>
      <rPr>
        <b/>
        <sz val="12.5"/>
        <rFont val="Calibri"/>
      </rPr>
      <t>‐</t>
    </r>
  </si>
  <si>
    <r>
      <rPr>
        <b/>
        <sz val="11"/>
        <rFont val="Calibri"/>
      </rPr>
      <t>Commissioner, Pct 1</t>
    </r>
  </si>
  <si>
    <r>
      <rPr>
        <b/>
        <sz val="11"/>
        <rFont val="Calibri"/>
      </rPr>
      <t>Commissioner, Pct 2</t>
    </r>
  </si>
  <si>
    <r>
      <rPr>
        <b/>
        <sz val="11"/>
        <rFont val="Calibri"/>
      </rPr>
      <t>Commissioner, Pct 3</t>
    </r>
  </si>
  <si>
    <r>
      <rPr>
        <b/>
        <sz val="11"/>
        <rFont val="Calibri"/>
      </rPr>
      <t>Commissioner, Pct 4</t>
    </r>
  </si>
  <si>
    <r>
      <rPr>
        <b/>
        <sz val="11"/>
        <rFont val="Calibri"/>
      </rPr>
      <t>Tunnel &amp; Ferry, Pct 2</t>
    </r>
  </si>
  <si>
    <r>
      <rPr>
        <b/>
        <i/>
        <sz val="11"/>
        <rFont val="Calibri"/>
      </rPr>
      <t xml:space="preserve">Note: New fees include Road &amp; Bridge fees estimated to be $39 million allocated evenly to the 4 Precincts and </t>
    </r>
  </si>
  <si>
    <r>
      <rPr>
        <b/>
        <i/>
        <sz val="11"/>
        <rFont val="Calibri"/>
      </rPr>
      <t xml:space="preserve">Child Safety Fees of $2.0.million allocated evenly to all 5 Court members. Budgets may be adjusted to reflect </t>
    </r>
  </si>
  <si>
    <r>
      <rPr>
        <b/>
        <i/>
        <sz val="11"/>
        <rFont val="Calibri"/>
      </rPr>
      <t>the actual beginning balances as needed in March.</t>
    </r>
  </si>
  <si>
    <r>
      <rPr>
        <b/>
        <i/>
        <sz val="12"/>
        <rFont val="Calibri"/>
      </rPr>
      <t>Public Improvement Contingency Fund Budget</t>
    </r>
  </si>
  <si>
    <r>
      <rPr>
        <b/>
        <sz val="11"/>
        <rFont val="Calibri"/>
      </rPr>
      <t>FY 2017</t>
    </r>
    <r>
      <rPr>
        <b/>
        <sz val="10"/>
        <rFont val="Arial"/>
      </rPr>
      <t>-</t>
    </r>
    <r>
      <rPr>
        <b/>
        <sz val="11"/>
        <rFont val="Calibri"/>
      </rPr>
      <t>18</t>
    </r>
  </si>
  <si>
    <r>
      <rPr>
        <b/>
        <sz val="11"/>
        <rFont val="Calibri"/>
      </rPr>
      <t xml:space="preserve">Adopted
</t>
    </r>
    <r>
      <rPr>
        <b/>
        <sz val="11"/>
        <rFont val="Calibri"/>
      </rPr>
      <t>Budget</t>
    </r>
  </si>
  <si>
    <r>
      <rPr>
        <b/>
        <sz val="11"/>
        <rFont val="Calibri"/>
      </rPr>
      <t xml:space="preserve">Adjusted
</t>
    </r>
    <r>
      <rPr>
        <b/>
        <sz val="11"/>
        <rFont val="Calibri"/>
      </rPr>
      <t>Budget</t>
    </r>
  </si>
  <si>
    <r>
      <rPr>
        <b/>
        <sz val="11"/>
        <rFont val="Calibri"/>
      </rPr>
      <t xml:space="preserve">Estimated
</t>
    </r>
    <r>
      <rPr>
        <b/>
        <sz val="11"/>
        <rFont val="Calibri"/>
      </rPr>
      <t>Actual</t>
    </r>
  </si>
  <si>
    <r>
      <rPr>
        <b/>
        <sz val="10"/>
        <rFont val="Calibri"/>
      </rPr>
      <t>Total Public Impr Contingency Fund Budget</t>
    </r>
  </si>
  <si>
    <r>
      <rPr>
        <b/>
        <i/>
        <sz val="12"/>
        <rFont val="Calibri"/>
      </rPr>
      <t>Mobility Fund Budget</t>
    </r>
  </si>
  <si>
    <t>DEPARTMENT</t>
  </si>
  <si>
    <t>ORG</t>
  </si>
  <si>
    <t>Public Infrastructure Coord</t>
  </si>
  <si>
    <t>Real Property</t>
  </si>
  <si>
    <t>Construction Programs</t>
  </si>
  <si>
    <t>Engineering</t>
  </si>
  <si>
    <t>Facilities &amp; Property Maintenance</t>
  </si>
  <si>
    <t>Utilities &amp; Leases Cost Center</t>
  </si>
  <si>
    <t>Central Technology Services</t>
  </si>
  <si>
    <t>Pollution Control</t>
  </si>
  <si>
    <t>Public Health Services</t>
  </si>
  <si>
    <t>Library</t>
  </si>
  <si>
    <t>Domestic Relations</t>
  </si>
  <si>
    <t>Community Services</t>
  </si>
  <si>
    <t>Mental Health - THCMH</t>
  </si>
  <si>
    <t>Mental Health - HCPC</t>
  </si>
  <si>
    <t>Texas A&amp;M Agrilife</t>
  </si>
  <si>
    <t>Children's Assessment Center</t>
  </si>
  <si>
    <t>Budget Management</t>
  </si>
  <si>
    <t>County Treasurer</t>
  </si>
  <si>
    <t>Tax Assessor-Collector</t>
  </si>
  <si>
    <t>County Auditor</t>
  </si>
  <si>
    <t>Purchasing Agent</t>
  </si>
  <si>
    <t>Legislative Relations</t>
  </si>
  <si>
    <t>County Services</t>
  </si>
  <si>
    <t>Appraisal District</t>
  </si>
  <si>
    <t>Fiscal Services &amp; Purchasing</t>
  </si>
  <si>
    <t>Constables</t>
  </si>
  <si>
    <t>Law Enforcement</t>
  </si>
  <si>
    <t>Constable, Precinct 1</t>
  </si>
  <si>
    <t>Constable, Precinct 2</t>
  </si>
  <si>
    <t>Constable, Precinct 3</t>
  </si>
  <si>
    <t>Constable, Precinct 4</t>
  </si>
  <si>
    <t>Constable, Precinct 5</t>
  </si>
  <si>
    <t>Constable, Precinct 6</t>
  </si>
  <si>
    <t>Constable, Precinct 7</t>
  </si>
  <si>
    <t>Constable, Precinct 8</t>
  </si>
  <si>
    <t>Patrol &amp; Administration</t>
  </si>
  <si>
    <t>Detention</t>
  </si>
  <si>
    <t>Medical</t>
  </si>
  <si>
    <t>Sheriff's Civil Service</t>
  </si>
  <si>
    <t>District Courts</t>
  </si>
  <si>
    <t>1st Court of Appeals</t>
  </si>
  <si>
    <t>14th Court of Appeals</t>
  </si>
  <si>
    <t>County Courts</t>
  </si>
  <si>
    <t>Probate Court No. 1</t>
  </si>
  <si>
    <t>Probate Court No. 2</t>
  </si>
  <si>
    <t>Probate Court No. 3</t>
  </si>
  <si>
    <t>Probate Court No. 4</t>
  </si>
  <si>
    <t>Public Defender</t>
  </si>
  <si>
    <t>District Court Appointed Att Fees</t>
  </si>
  <si>
    <t>County Court Appointed Att Fees</t>
  </si>
  <si>
    <t>Justice of the Peace, 1-1</t>
  </si>
  <si>
    <t>Justice of the Peace, 1-2</t>
  </si>
  <si>
    <t>Justice of the Peace, 2-1</t>
  </si>
  <si>
    <t>Justice of the Peace, 2-2</t>
  </si>
  <si>
    <t>Justice of the Peace, 3-1</t>
  </si>
  <si>
    <t>Justice of the Peace, 3-2</t>
  </si>
  <si>
    <t>Justice of the Peace, 4-1</t>
  </si>
  <si>
    <t>Justice of the Peace, 4-2</t>
  </si>
  <si>
    <t>Justice of the Peace, 5-1</t>
  </si>
  <si>
    <t>Justice of the Peace, 5-2</t>
  </si>
  <si>
    <t>Justice of the Peace, 6-1</t>
  </si>
  <si>
    <t>Justice of the Peace, 6-2</t>
  </si>
  <si>
    <t>Justice of the Peace, 7-1</t>
  </si>
  <si>
    <t>Justice of the Peace, 7-2</t>
  </si>
  <si>
    <t>Justice of the Peace, 8-1</t>
  </si>
  <si>
    <t>Justice of the Peace, 8-2</t>
  </si>
  <si>
    <r>
      <t xml:space="preserve">Other Admin of Justice
</t>
    </r>
    <r>
      <rPr>
        <b/>
        <sz val="10"/>
        <rFont val="Calibri"/>
      </rPr>
      <t/>
    </r>
  </si>
  <si>
    <t>Fire Marshal</t>
  </si>
  <si>
    <t>Institute of Forensic Science</t>
  </si>
  <si>
    <t>County Attorney</t>
  </si>
  <si>
    <t>County Clerk</t>
  </si>
  <si>
    <t>District Attorney</t>
  </si>
  <si>
    <t>District Clerk</t>
  </si>
  <si>
    <t>Community Supervision</t>
  </si>
  <si>
    <t>Pre-Trial Services</t>
  </si>
  <si>
    <t>Juvenile Probation</t>
  </si>
  <si>
    <t>TRIAD Program</t>
  </si>
  <si>
    <t>Protective Services</t>
  </si>
  <si>
    <t>County Judge</t>
  </si>
  <si>
    <t>Commissioner, Pct 1</t>
  </si>
  <si>
    <t>Commissioner, Pct 2</t>
  </si>
  <si>
    <t>Commissioner, Pct 3</t>
  </si>
  <si>
    <t>Commissioner, Pct 4</t>
  </si>
  <si>
    <t>Tunnel &amp; Ferry</t>
  </si>
  <si>
    <t>Gen Admin ‐ Transfers/Expend.</t>
  </si>
  <si>
    <t>Gen Admin ‐ Fund Balance</t>
  </si>
  <si>
    <t>Justices of the Peace</t>
  </si>
  <si>
    <t>General Fund Commissioners Court Allocation</t>
  </si>
  <si>
    <t>Estimated Beginning Balance</t>
  </si>
  <si>
    <t>General Administration</t>
  </si>
  <si>
    <t>Engineering R&amp;R</t>
  </si>
  <si>
    <t>CTS R&amp;R</t>
  </si>
  <si>
    <t>FPM R&amp;R</t>
  </si>
  <si>
    <t>Constable Precinct 1</t>
  </si>
  <si>
    <t>Sheriff - Detention</t>
  </si>
  <si>
    <t>Purchasing</t>
  </si>
  <si>
    <t>County Engineer</t>
  </si>
  <si>
    <t xml:space="preserve">ORG </t>
  </si>
  <si>
    <t>Estimated Beginning Bal</t>
  </si>
  <si>
    <t>Allocation Formula</t>
  </si>
  <si>
    <t>New Funding Allocation</t>
  </si>
  <si>
    <t>FY 2018-19 Budget</t>
  </si>
  <si>
    <t>-</t>
  </si>
  <si>
    <t>Court and General Administration</t>
  </si>
  <si>
    <t>Total Mobility Fund Budget</t>
  </si>
  <si>
    <t>Other General Fund Group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</si>
</sst>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rgb="FF000000"/>
      <name val="Calibri"/>
      <family val="2"/>
    </font>
    <font>
      <b/>
      <sz val="14"/>
      <name val="Calibri"/>
    </font>
    <font>
      <b/>
      <sz val="11"/>
      <name val="Calibri"/>
    </font>
    <font>
      <b/>
      <sz val="10"/>
      <name val="Arial"/>
    </font>
    <font>
      <b/>
      <i/>
      <sz val="12"/>
      <name val="Calibri"/>
    </font>
    <font>
      <b/>
      <sz val="10"/>
      <name val="Calibri"/>
    </font>
    <font>
      <b/>
      <i/>
      <sz val="11"/>
      <name val="Calibri"/>
    </font>
    <font>
      <b/>
      <sz val="12"/>
      <name val="Calibri"/>
    </font>
    <font>
      <b/>
      <sz val="12.5"/>
      <name val="Calibri"/>
    </font>
    <font>
      <b/>
      <sz val="13"/>
      <name val="Arial"/>
    </font>
    <font>
      <b/>
      <i/>
      <sz val="6.5"/>
      <name val="Verdana"/>
    </font>
    <font>
      <b/>
      <sz val="11"/>
      <name val="Calibri"/>
      <family val="2"/>
    </font>
    <font>
      <b/>
      <i/>
      <sz val="12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center" wrapText="1" indent="1"/>
    </xf>
    <xf numFmtId="3" fontId="2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0" fillId="0" borderId="5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right" vertical="center" wrapText="1" indent="6"/>
    </xf>
    <xf numFmtId="3" fontId="2" fillId="0" borderId="6" xfId="0" applyNumberFormat="1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15"/>
    </xf>
    <xf numFmtId="3" fontId="2" fillId="0" borderId="3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 indent="15"/>
    </xf>
    <xf numFmtId="0" fontId="8" fillId="0" borderId="4" xfId="0" applyFont="1" applyBorder="1" applyAlignment="1">
      <alignment horizontal="right" vertical="center" wrapText="1" indent="3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inden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indent="11"/>
    </xf>
    <xf numFmtId="0" fontId="6" fillId="0" borderId="1" xfId="0" applyFont="1" applyBorder="1" applyAlignment="1">
      <alignment horizontal="left" vertical="center" indent="6"/>
    </xf>
    <xf numFmtId="0" fontId="5" fillId="0" borderId="5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left" indent="1"/>
    </xf>
    <xf numFmtId="0" fontId="0" fillId="0" borderId="6" xfId="0" applyBorder="1" applyAlignment="1"/>
    <xf numFmtId="0" fontId="3" fillId="0" borderId="0" xfId="0" applyFont="1" applyAlignment="1">
      <alignment horizontal="right" vertical="center"/>
    </xf>
    <xf numFmtId="0" fontId="0" fillId="0" borderId="0" xfId="0" applyAlignment="1"/>
    <xf numFmtId="3" fontId="2" fillId="0" borderId="0" xfId="0" applyNumberFormat="1" applyFont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" xfId="0" applyNumberFormat="1" applyFont="1" applyBorder="1" applyAlignme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/>
    </xf>
    <xf numFmtId="0" fontId="0" fillId="0" borderId="1" xfId="0" applyBorder="1" applyAlignment="1"/>
    <xf numFmtId="0" fontId="12" fillId="0" borderId="1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3" fontId="2" fillId="0" borderId="4" xfId="0" applyNumberFormat="1" applyFont="1" applyBorder="1" applyAlignment="1"/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inden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1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center" vertical="top" wrapText="1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9" fontId="2" fillId="0" borderId="7" xfId="0" applyNumberFormat="1" applyFont="1" applyBorder="1" applyAlignment="1">
      <alignment horizontal="center" vertical="center" wrapText="1"/>
    </xf>
    <xf numFmtId="37" fontId="2" fillId="0" borderId="7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9" fontId="14" fillId="0" borderId="0" xfId="0" applyNumberFormat="1" applyFont="1" applyAlignment="1">
      <alignment horizontal="right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0" fillId="0" borderId="1" xfId="0" applyBorder="1" applyAlignment="1">
      <alignment horizontal="left" vertical="top" wrapText="1"/>
    </xf>
    <xf numFmtId="164" fontId="16" fillId="0" borderId="1" xfId="1" applyNumberFormat="1" applyFont="1" applyBorder="1"/>
    <xf numFmtId="0" fontId="2" fillId="0" borderId="6" xfId="0" applyFont="1" applyBorder="1" applyAlignment="1">
      <alignment horizontal="right" vertical="center" wrapText="1" indent="6"/>
    </xf>
    <xf numFmtId="0" fontId="5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0" fontId="0" fillId="0" borderId="2" xfId="0" applyBorder="1"/>
    <xf numFmtId="0" fontId="5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tabSelected="1" workbookViewId="0"/>
  </sheetViews>
  <sheetFormatPr defaultRowHeight="14.4" x14ac:dyDescent="0.3"/>
  <cols>
    <col min="1" max="1" width="8.77734375" customWidth="1"/>
    <col min="2" max="2" width="33.77734375" customWidth="1"/>
    <col min="3" max="3" width="19.21875" customWidth="1"/>
    <col min="4" max="6" width="16" customWidth="1"/>
  </cols>
  <sheetData>
    <row r="1" spans="1:4" ht="18" x14ac:dyDescent="0.3">
      <c r="A1" s="1" t="s">
        <v>0</v>
      </c>
      <c r="B1" s="1"/>
    </row>
    <row r="3" spans="1:4" ht="35.25" customHeight="1" thickBot="1" x14ac:dyDescent="0.35">
      <c r="A3" s="2" t="s">
        <v>54</v>
      </c>
      <c r="B3" s="2" t="s">
        <v>53</v>
      </c>
      <c r="C3" s="3" t="s">
        <v>1</v>
      </c>
      <c r="D3" s="3" t="s">
        <v>2</v>
      </c>
    </row>
    <row r="4" spans="1:4" ht="16.2" thickTop="1" x14ac:dyDescent="0.3">
      <c r="A4" s="32" t="s">
        <v>3</v>
      </c>
      <c r="B4" s="4"/>
      <c r="C4" s="5"/>
      <c r="D4" s="5"/>
    </row>
    <row r="5" spans="1:4" ht="12.75" customHeight="1" x14ac:dyDescent="0.3">
      <c r="A5" s="72">
        <v>30</v>
      </c>
      <c r="B5" s="61" t="s">
        <v>55</v>
      </c>
      <c r="C5" s="48">
        <v>635000</v>
      </c>
      <c r="D5" s="48">
        <v>787000</v>
      </c>
    </row>
    <row r="6" spans="1:4" ht="12" customHeight="1" x14ac:dyDescent="0.3">
      <c r="A6" s="72">
        <v>40</v>
      </c>
      <c r="B6" s="61" t="s">
        <v>56</v>
      </c>
      <c r="C6" s="48">
        <v>5100000</v>
      </c>
      <c r="D6" s="48">
        <v>5820000</v>
      </c>
    </row>
    <row r="7" spans="1:4" ht="12.75" customHeight="1" x14ac:dyDescent="0.3">
      <c r="A7" s="72">
        <v>45</v>
      </c>
      <c r="B7" s="61" t="s">
        <v>57</v>
      </c>
      <c r="C7" s="48">
        <v>10275000</v>
      </c>
      <c r="D7" s="48">
        <v>13097000</v>
      </c>
    </row>
    <row r="8" spans="1:4" ht="12.75" customHeight="1" x14ac:dyDescent="0.3">
      <c r="A8" s="72">
        <v>208</v>
      </c>
      <c r="B8" s="61" t="s">
        <v>58</v>
      </c>
      <c r="C8" s="48">
        <v>29260000</v>
      </c>
      <c r="D8" s="48">
        <v>30097000</v>
      </c>
    </row>
    <row r="9" spans="1:4" ht="12" customHeight="1" x14ac:dyDescent="0.3">
      <c r="A9" s="73">
        <v>299</v>
      </c>
      <c r="B9" s="62" t="s">
        <v>59</v>
      </c>
      <c r="C9" s="49">
        <v>33718000</v>
      </c>
      <c r="D9" s="49">
        <v>33150000</v>
      </c>
    </row>
    <row r="10" spans="1:4" ht="12.75" customHeight="1" x14ac:dyDescent="0.3">
      <c r="A10" s="38" t="s">
        <v>4</v>
      </c>
      <c r="B10" s="38"/>
      <c r="C10" s="50">
        <f>SUM(C5:C9)</f>
        <v>78988000</v>
      </c>
      <c r="D10" s="50">
        <f>SUM(D5:D9)</f>
        <v>82951000</v>
      </c>
    </row>
    <row r="11" spans="1:4" ht="12.75" customHeight="1" x14ac:dyDescent="0.3">
      <c r="A11" s="67"/>
      <c r="B11" s="67"/>
      <c r="C11" s="58"/>
      <c r="D11" s="58"/>
    </row>
    <row r="12" spans="1:4" x14ac:dyDescent="0.3">
      <c r="A12" s="78">
        <v>298</v>
      </c>
      <c r="B12" s="79" t="s">
        <v>60</v>
      </c>
      <c r="C12" s="80">
        <v>28050000</v>
      </c>
      <c r="D12" s="80">
        <v>28050000</v>
      </c>
    </row>
    <row r="13" spans="1:4" x14ac:dyDescent="0.3">
      <c r="A13" s="33" t="s">
        <v>5</v>
      </c>
      <c r="B13" s="38"/>
      <c r="C13" s="50">
        <f>+C12</f>
        <v>28050000</v>
      </c>
      <c r="D13" s="50">
        <f>+D12</f>
        <v>28050000</v>
      </c>
    </row>
    <row r="14" spans="1:4" x14ac:dyDescent="0.3">
      <c r="A14" s="56"/>
      <c r="B14" s="67"/>
      <c r="C14" s="58"/>
      <c r="D14" s="58"/>
    </row>
    <row r="15" spans="1:4" x14ac:dyDescent="0.3">
      <c r="A15" s="78">
        <v>292</v>
      </c>
      <c r="B15" s="79" t="s">
        <v>61</v>
      </c>
      <c r="C15" s="80">
        <v>53267000</v>
      </c>
      <c r="D15" s="80">
        <v>58500000</v>
      </c>
    </row>
    <row r="16" spans="1:4" ht="12.75" customHeight="1" x14ac:dyDescent="0.3">
      <c r="A16" s="33" t="s">
        <v>6</v>
      </c>
      <c r="B16" s="8"/>
      <c r="C16" s="50">
        <f>+C15</f>
        <v>53267000</v>
      </c>
      <c r="D16" s="50">
        <f>+D15</f>
        <v>58500000</v>
      </c>
    </row>
    <row r="17" spans="1:4" ht="12.75" customHeight="1" x14ac:dyDescent="0.3">
      <c r="A17" s="56"/>
      <c r="B17" s="57"/>
      <c r="C17" s="58"/>
      <c r="D17" s="58"/>
    </row>
    <row r="18" spans="1:4" ht="12.75" customHeight="1" x14ac:dyDescent="0.3">
      <c r="A18" s="102" t="s">
        <v>7</v>
      </c>
      <c r="B18" s="103"/>
      <c r="C18" s="104">
        <f>+C10+C13+C16</f>
        <v>160305000</v>
      </c>
      <c r="D18" s="104">
        <f>+D10+D13+D16</f>
        <v>169501000</v>
      </c>
    </row>
    <row r="19" spans="1:4" ht="12.75" customHeight="1" x14ac:dyDescent="0.3">
      <c r="A19" s="56"/>
      <c r="B19" s="57"/>
      <c r="C19" s="58"/>
      <c r="D19" s="58"/>
    </row>
    <row r="20" spans="1:4" ht="15.6" x14ac:dyDescent="0.3">
      <c r="A20" s="36" t="s">
        <v>77</v>
      </c>
      <c r="B20" s="34"/>
      <c r="C20" s="59"/>
      <c r="D20" s="59"/>
    </row>
    <row r="21" spans="1:4" x14ac:dyDescent="0.3">
      <c r="A21" s="74">
        <v>204</v>
      </c>
      <c r="B21" s="63" t="s">
        <v>76</v>
      </c>
      <c r="C21" s="51">
        <v>1425000</v>
      </c>
      <c r="D21" s="51">
        <v>1435000</v>
      </c>
    </row>
    <row r="22" spans="1:4" ht="12.75" customHeight="1" x14ac:dyDescent="0.3">
      <c r="A22" s="72">
        <v>272</v>
      </c>
      <c r="B22" s="61" t="s">
        <v>62</v>
      </c>
      <c r="C22" s="48">
        <v>4260000</v>
      </c>
      <c r="D22" s="48">
        <v>4315000</v>
      </c>
    </row>
    <row r="23" spans="1:4" ht="12" customHeight="1" x14ac:dyDescent="0.3">
      <c r="A23" s="72">
        <v>275</v>
      </c>
      <c r="B23" s="61" t="s">
        <v>63</v>
      </c>
      <c r="C23" s="48">
        <v>24120000</v>
      </c>
      <c r="D23" s="48">
        <v>24661000</v>
      </c>
    </row>
    <row r="24" spans="1:4" ht="12.75" customHeight="1" x14ac:dyDescent="0.3">
      <c r="A24" s="72">
        <v>285</v>
      </c>
      <c r="B24" s="61" t="s">
        <v>64</v>
      </c>
      <c r="C24" s="48">
        <v>28870000</v>
      </c>
      <c r="D24" s="48">
        <v>29274000</v>
      </c>
    </row>
    <row r="25" spans="1:4" ht="12.75" customHeight="1" x14ac:dyDescent="0.3">
      <c r="A25" s="72">
        <v>286</v>
      </c>
      <c r="B25" s="61" t="s">
        <v>65</v>
      </c>
      <c r="C25" s="48">
        <v>3500000</v>
      </c>
      <c r="D25" s="48">
        <v>3600000</v>
      </c>
    </row>
    <row r="26" spans="1:4" ht="12" customHeight="1" x14ac:dyDescent="0.3">
      <c r="A26" s="72">
        <v>289</v>
      </c>
      <c r="B26" s="61" t="s">
        <v>66</v>
      </c>
      <c r="C26" s="48">
        <v>10640000</v>
      </c>
      <c r="D26" s="48">
        <v>9592000</v>
      </c>
    </row>
    <row r="27" spans="1:4" ht="12" customHeight="1" x14ac:dyDescent="0.3">
      <c r="A27" s="72">
        <v>296</v>
      </c>
      <c r="B27" s="61" t="s">
        <v>67</v>
      </c>
      <c r="C27" s="48">
        <v>17800000</v>
      </c>
      <c r="D27" s="48">
        <v>20000000</v>
      </c>
    </row>
    <row r="28" spans="1:4" ht="12.75" customHeight="1" x14ac:dyDescent="0.3">
      <c r="A28" s="72">
        <v>296</v>
      </c>
      <c r="B28" s="61" t="s">
        <v>68</v>
      </c>
      <c r="C28" s="48">
        <v>1800000</v>
      </c>
      <c r="D28" s="52" t="s">
        <v>8</v>
      </c>
    </row>
    <row r="29" spans="1:4" ht="12" customHeight="1" x14ac:dyDescent="0.3">
      <c r="A29" s="72">
        <v>821</v>
      </c>
      <c r="B29" s="61" t="s">
        <v>69</v>
      </c>
      <c r="C29" s="48">
        <v>950000</v>
      </c>
      <c r="D29" s="48">
        <v>750000</v>
      </c>
    </row>
    <row r="30" spans="1:4" ht="12.75" customHeight="1" x14ac:dyDescent="0.3">
      <c r="A30" s="73">
        <v>885</v>
      </c>
      <c r="B30" s="62" t="s">
        <v>70</v>
      </c>
      <c r="C30" s="49">
        <v>5850000</v>
      </c>
      <c r="D30" s="49">
        <v>5938000</v>
      </c>
    </row>
    <row r="31" spans="1:4" ht="12.75" customHeight="1" x14ac:dyDescent="0.3">
      <c r="A31" s="102" t="s">
        <v>9</v>
      </c>
      <c r="B31" s="105"/>
      <c r="C31" s="104">
        <f>SUM(C21:C30)</f>
        <v>99215000</v>
      </c>
      <c r="D31" s="104">
        <f>SUM(D21:D30)</f>
        <v>99565000</v>
      </c>
    </row>
    <row r="32" spans="1:4" ht="15.6" x14ac:dyDescent="0.3">
      <c r="A32" s="35"/>
      <c r="B32" s="64"/>
      <c r="C32" s="45"/>
      <c r="D32" s="45"/>
    </row>
    <row r="33" spans="1:4" ht="15.6" x14ac:dyDescent="0.3">
      <c r="A33" s="36" t="s">
        <v>79</v>
      </c>
      <c r="B33" s="65"/>
      <c r="C33" s="59"/>
      <c r="D33" s="59"/>
    </row>
    <row r="34" spans="1:4" x14ac:dyDescent="0.3">
      <c r="A34" s="72">
        <v>91</v>
      </c>
      <c r="B34" s="61" t="s">
        <v>78</v>
      </c>
      <c r="C34" s="51">
        <v>12500000</v>
      </c>
      <c r="D34" s="51">
        <v>12500000</v>
      </c>
    </row>
    <row r="35" spans="1:4" ht="12.75" customHeight="1" x14ac:dyDescent="0.3">
      <c r="A35" s="72">
        <v>201</v>
      </c>
      <c r="B35" s="61" t="s">
        <v>71</v>
      </c>
      <c r="C35" s="48">
        <v>9205000</v>
      </c>
      <c r="D35" s="48">
        <v>8990000</v>
      </c>
    </row>
    <row r="36" spans="1:4" ht="12" customHeight="1" x14ac:dyDescent="0.3">
      <c r="A36" s="72">
        <v>517</v>
      </c>
      <c r="B36" s="61" t="s">
        <v>72</v>
      </c>
      <c r="C36" s="48">
        <v>1170000</v>
      </c>
      <c r="D36" s="48">
        <v>1189000</v>
      </c>
    </row>
    <row r="37" spans="1:4" ht="12" customHeight="1" x14ac:dyDescent="0.3">
      <c r="A37" s="72">
        <v>530</v>
      </c>
      <c r="B37" s="61" t="s">
        <v>73</v>
      </c>
      <c r="C37" s="48">
        <v>28150000</v>
      </c>
      <c r="D37" s="48">
        <v>28613000</v>
      </c>
    </row>
    <row r="38" spans="1:4" ht="12" customHeight="1" x14ac:dyDescent="0.3">
      <c r="A38" s="72">
        <v>610</v>
      </c>
      <c r="B38" s="61" t="s">
        <v>74</v>
      </c>
      <c r="C38" s="48">
        <v>22599940</v>
      </c>
      <c r="D38" s="48">
        <v>22935000</v>
      </c>
    </row>
    <row r="39" spans="1:4" ht="12.75" customHeight="1" x14ac:dyDescent="0.3">
      <c r="A39" s="73">
        <v>615</v>
      </c>
      <c r="B39" s="62" t="s">
        <v>75</v>
      </c>
      <c r="C39" s="49">
        <v>8390000</v>
      </c>
      <c r="D39" s="49">
        <v>8528000</v>
      </c>
    </row>
    <row r="40" spans="1:4" ht="12.75" customHeight="1" x14ac:dyDescent="0.3">
      <c r="A40" s="102" t="s">
        <v>10</v>
      </c>
      <c r="B40" s="105"/>
      <c r="C40" s="104">
        <f>SUM(C34:C39)</f>
        <v>82014940</v>
      </c>
      <c r="D40" s="104">
        <f>SUM(D34:D39)</f>
        <v>82755000</v>
      </c>
    </row>
    <row r="41" spans="1:4" x14ac:dyDescent="0.3">
      <c r="B41" s="47"/>
      <c r="C41" s="47"/>
      <c r="D41" s="47"/>
    </row>
    <row r="42" spans="1:4" ht="15.6" x14ac:dyDescent="0.3">
      <c r="A42" s="60" t="s">
        <v>81</v>
      </c>
      <c r="B42" s="66"/>
      <c r="C42" s="53"/>
      <c r="D42" s="53"/>
    </row>
    <row r="43" spans="1:4" ht="15.6" x14ac:dyDescent="0.3">
      <c r="A43" s="40" t="s">
        <v>80</v>
      </c>
      <c r="B43" s="66"/>
      <c r="C43" s="53"/>
      <c r="D43" s="53"/>
    </row>
    <row r="44" spans="1:4" x14ac:dyDescent="0.3">
      <c r="A44" s="72">
        <v>301</v>
      </c>
      <c r="B44" s="61" t="s">
        <v>82</v>
      </c>
      <c r="C44" s="48">
        <v>36803000</v>
      </c>
      <c r="D44" s="48">
        <v>37767000</v>
      </c>
    </row>
    <row r="45" spans="1:4" x14ac:dyDescent="0.3">
      <c r="A45" s="72">
        <v>302</v>
      </c>
      <c r="B45" s="61" t="s">
        <v>83</v>
      </c>
      <c r="C45" s="48">
        <v>8725000</v>
      </c>
      <c r="D45" s="48">
        <v>8815000</v>
      </c>
    </row>
    <row r="46" spans="1:4" x14ac:dyDescent="0.3">
      <c r="A46" s="72">
        <v>303</v>
      </c>
      <c r="B46" s="61" t="s">
        <v>84</v>
      </c>
      <c r="C46" s="48">
        <v>16578000</v>
      </c>
      <c r="D46" s="48">
        <v>16580000</v>
      </c>
    </row>
    <row r="47" spans="1:4" x14ac:dyDescent="0.3">
      <c r="A47" s="72">
        <v>304</v>
      </c>
      <c r="B47" s="61" t="s">
        <v>85</v>
      </c>
      <c r="C47" s="48">
        <v>50809000</v>
      </c>
      <c r="D47" s="48">
        <v>53113000</v>
      </c>
    </row>
    <row r="48" spans="1:4" x14ac:dyDescent="0.3">
      <c r="A48" s="72">
        <v>305</v>
      </c>
      <c r="B48" s="61" t="s">
        <v>86</v>
      </c>
      <c r="C48" s="48">
        <v>41636000</v>
      </c>
      <c r="D48" s="48">
        <v>42462000</v>
      </c>
    </row>
    <row r="49" spans="1:4" x14ac:dyDescent="0.3">
      <c r="A49" s="72">
        <v>306</v>
      </c>
      <c r="B49" s="61" t="s">
        <v>87</v>
      </c>
      <c r="C49" s="48">
        <v>9973000</v>
      </c>
      <c r="D49" s="48">
        <v>9997000</v>
      </c>
    </row>
    <row r="50" spans="1:4" x14ac:dyDescent="0.3">
      <c r="A50" s="72">
        <v>307</v>
      </c>
      <c r="B50" s="61" t="s">
        <v>88</v>
      </c>
      <c r="C50" s="48">
        <v>12111000</v>
      </c>
      <c r="D50" s="48">
        <v>12424000</v>
      </c>
    </row>
    <row r="51" spans="1:4" x14ac:dyDescent="0.3">
      <c r="A51" s="73">
        <v>308</v>
      </c>
      <c r="B51" s="62" t="s">
        <v>89</v>
      </c>
      <c r="C51" s="49">
        <v>8375000</v>
      </c>
      <c r="D51" s="49">
        <v>8617000</v>
      </c>
    </row>
    <row r="52" spans="1:4" x14ac:dyDescent="0.3">
      <c r="A52" s="33" t="s">
        <v>11</v>
      </c>
      <c r="B52" s="38"/>
      <c r="C52" s="50">
        <f>SUM(C44:C51)</f>
        <v>185010000</v>
      </c>
      <c r="D52" s="50">
        <f>SUM(D44:D51)</f>
        <v>189775000</v>
      </c>
    </row>
    <row r="53" spans="1:4" x14ac:dyDescent="0.3">
      <c r="A53" s="56"/>
      <c r="B53" s="67"/>
      <c r="C53" s="58"/>
      <c r="D53" s="58"/>
    </row>
    <row r="54" spans="1:4" x14ac:dyDescent="0.3">
      <c r="A54" s="40" t="s">
        <v>12</v>
      </c>
      <c r="B54" s="68"/>
      <c r="C54" s="53"/>
      <c r="D54" s="53"/>
    </row>
    <row r="55" spans="1:4" x14ac:dyDescent="0.3">
      <c r="A55" s="72">
        <v>540</v>
      </c>
      <c r="B55" s="61" t="s">
        <v>90</v>
      </c>
      <c r="C55" s="48">
        <v>213923000</v>
      </c>
      <c r="D55" s="48">
        <v>218159000</v>
      </c>
    </row>
    <row r="56" spans="1:4" x14ac:dyDescent="0.3">
      <c r="A56" s="72">
        <v>541</v>
      </c>
      <c r="B56" s="61" t="s">
        <v>91</v>
      </c>
      <c r="C56" s="48">
        <v>203797000</v>
      </c>
      <c r="D56" s="48">
        <v>204645000</v>
      </c>
    </row>
    <row r="57" spans="1:4" x14ac:dyDescent="0.3">
      <c r="A57" s="73">
        <v>542</v>
      </c>
      <c r="B57" s="62" t="s">
        <v>92</v>
      </c>
      <c r="C57" s="49">
        <v>66464000</v>
      </c>
      <c r="D57" s="49">
        <v>66986000</v>
      </c>
    </row>
    <row r="58" spans="1:4" x14ac:dyDescent="0.3">
      <c r="A58" s="33" t="s">
        <v>13</v>
      </c>
      <c r="B58" s="38"/>
      <c r="C58" s="50">
        <f>SUM(C55:C57)</f>
        <v>484184000</v>
      </c>
      <c r="D58" s="50">
        <f>SUM(D55:D57)</f>
        <v>489790000</v>
      </c>
    </row>
    <row r="59" spans="1:4" x14ac:dyDescent="0.3">
      <c r="A59" s="56"/>
      <c r="B59" s="67"/>
      <c r="C59" s="58"/>
      <c r="D59" s="58"/>
    </row>
    <row r="60" spans="1:4" x14ac:dyDescent="0.3">
      <c r="A60" s="73">
        <v>845</v>
      </c>
      <c r="B60" s="62" t="s">
        <v>93</v>
      </c>
      <c r="C60" s="49">
        <v>275000</v>
      </c>
      <c r="D60" s="49">
        <v>278000</v>
      </c>
    </row>
    <row r="61" spans="1:4" x14ac:dyDescent="0.3">
      <c r="A61" s="102" t="s">
        <v>14</v>
      </c>
      <c r="B61" s="105"/>
      <c r="C61" s="104">
        <f>+C52+C58+C60</f>
        <v>669469000</v>
      </c>
      <c r="D61" s="104">
        <f>+D52+D58+D60</f>
        <v>679843000</v>
      </c>
    </row>
    <row r="62" spans="1:4" x14ac:dyDescent="0.3">
      <c r="A62" s="56"/>
      <c r="B62" s="67"/>
      <c r="C62" s="58"/>
      <c r="D62" s="58"/>
    </row>
    <row r="63" spans="1:4" ht="15.6" x14ac:dyDescent="0.3">
      <c r="A63" s="44" t="s">
        <v>15</v>
      </c>
      <c r="B63" s="65"/>
      <c r="C63" s="53"/>
      <c r="D63" s="53"/>
    </row>
    <row r="64" spans="1:4" x14ac:dyDescent="0.3">
      <c r="A64" s="40" t="s">
        <v>16</v>
      </c>
      <c r="B64" s="69"/>
      <c r="C64" s="54"/>
      <c r="D64" s="54"/>
    </row>
    <row r="65" spans="1:4" x14ac:dyDescent="0.3">
      <c r="A65" s="72">
        <v>700</v>
      </c>
      <c r="B65" s="61" t="s">
        <v>94</v>
      </c>
      <c r="C65" s="48">
        <v>25835000</v>
      </c>
      <c r="D65" s="48">
        <v>27058000</v>
      </c>
    </row>
    <row r="66" spans="1:4" x14ac:dyDescent="0.3">
      <c r="A66" s="72">
        <v>930</v>
      </c>
      <c r="B66" s="61" t="s">
        <v>95</v>
      </c>
      <c r="C66" s="48">
        <v>92000</v>
      </c>
      <c r="D66" s="48">
        <v>92000</v>
      </c>
    </row>
    <row r="67" spans="1:4" x14ac:dyDescent="0.3">
      <c r="A67" s="72">
        <v>931</v>
      </c>
      <c r="B67" s="61" t="s">
        <v>96</v>
      </c>
      <c r="C67" s="48">
        <v>92000</v>
      </c>
      <c r="D67" s="48">
        <v>92000</v>
      </c>
    </row>
    <row r="68" spans="1:4" x14ac:dyDescent="0.3">
      <c r="A68" s="72">
        <v>940</v>
      </c>
      <c r="B68" s="61" t="s">
        <v>97</v>
      </c>
      <c r="C68" s="48">
        <v>14585000</v>
      </c>
      <c r="D68" s="48">
        <v>15326000</v>
      </c>
    </row>
    <row r="69" spans="1:4" x14ac:dyDescent="0.3">
      <c r="A69" s="72">
        <v>991</v>
      </c>
      <c r="B69" s="61" t="s">
        <v>98</v>
      </c>
      <c r="C69" s="48">
        <v>1395000</v>
      </c>
      <c r="D69" s="48">
        <v>1417000</v>
      </c>
    </row>
    <row r="70" spans="1:4" x14ac:dyDescent="0.3">
      <c r="A70" s="72">
        <v>992</v>
      </c>
      <c r="B70" s="61" t="s">
        <v>99</v>
      </c>
      <c r="C70" s="48">
        <v>1395000</v>
      </c>
      <c r="D70" s="48">
        <v>1417000</v>
      </c>
    </row>
    <row r="71" spans="1:4" x14ac:dyDescent="0.3">
      <c r="A71" s="72">
        <v>993</v>
      </c>
      <c r="B71" s="61" t="s">
        <v>100</v>
      </c>
      <c r="C71" s="48">
        <v>3775000</v>
      </c>
      <c r="D71" s="48">
        <v>4416000</v>
      </c>
    </row>
    <row r="72" spans="1:4" x14ac:dyDescent="0.3">
      <c r="A72" s="73">
        <v>994</v>
      </c>
      <c r="B72" s="62" t="s">
        <v>101</v>
      </c>
      <c r="C72" s="49">
        <v>1395000</v>
      </c>
      <c r="D72" s="49">
        <v>1417000</v>
      </c>
    </row>
    <row r="73" spans="1:4" x14ac:dyDescent="0.3">
      <c r="A73" s="33" t="s">
        <v>17</v>
      </c>
      <c r="B73" s="38"/>
      <c r="C73" s="50">
        <f>SUM(C65:C72)</f>
        <v>48564000</v>
      </c>
      <c r="D73" s="50">
        <f>SUM(D65:D72)</f>
        <v>51235000</v>
      </c>
    </row>
    <row r="74" spans="1:4" x14ac:dyDescent="0.3">
      <c r="A74" s="56"/>
      <c r="B74" s="67"/>
      <c r="C74" s="58"/>
      <c r="D74" s="58"/>
    </row>
    <row r="75" spans="1:4" x14ac:dyDescent="0.3">
      <c r="A75" s="40" t="s">
        <v>18</v>
      </c>
      <c r="B75" s="81"/>
      <c r="C75" s="53"/>
      <c r="D75" s="53"/>
    </row>
    <row r="76" spans="1:4" x14ac:dyDescent="0.3">
      <c r="A76" s="72">
        <v>560</v>
      </c>
      <c r="B76" s="61" t="s">
        <v>102</v>
      </c>
      <c r="C76" s="48">
        <v>9375000</v>
      </c>
      <c r="D76" s="48">
        <v>10786000</v>
      </c>
    </row>
    <row r="77" spans="1:4" x14ac:dyDescent="0.3">
      <c r="A77" s="72">
        <v>701</v>
      </c>
      <c r="B77" s="61" t="s">
        <v>103</v>
      </c>
      <c r="C77" s="48">
        <v>45000000</v>
      </c>
      <c r="D77" s="48">
        <v>45000000</v>
      </c>
    </row>
    <row r="78" spans="1:4" x14ac:dyDescent="0.3">
      <c r="A78" s="73">
        <v>941</v>
      </c>
      <c r="B78" s="62" t="s">
        <v>104</v>
      </c>
      <c r="C78" s="49">
        <v>3900000</v>
      </c>
      <c r="D78" s="49">
        <v>3900000</v>
      </c>
    </row>
    <row r="79" spans="1:4" x14ac:dyDescent="0.3">
      <c r="A79" s="33" t="s">
        <v>19</v>
      </c>
      <c r="B79" s="38"/>
      <c r="C79" s="50">
        <f>SUM(C76:C78)</f>
        <v>58275000</v>
      </c>
      <c r="D79" s="50">
        <f t="shared" ref="D79" si="0">SUM(D76:D78)</f>
        <v>59686000</v>
      </c>
    </row>
    <row r="80" spans="1:4" x14ac:dyDescent="0.3">
      <c r="A80" s="37"/>
      <c r="B80" s="47"/>
      <c r="C80" s="47"/>
      <c r="D80" s="47"/>
    </row>
    <row r="81" spans="1:4" x14ac:dyDescent="0.3">
      <c r="A81" s="40" t="s">
        <v>141</v>
      </c>
      <c r="B81" s="47"/>
      <c r="C81" s="47"/>
      <c r="D81" s="47"/>
    </row>
    <row r="82" spans="1:4" x14ac:dyDescent="0.3">
      <c r="A82" s="72">
        <v>311</v>
      </c>
      <c r="B82" s="61" t="s">
        <v>105</v>
      </c>
      <c r="C82" s="48">
        <v>2070000</v>
      </c>
      <c r="D82" s="48">
        <v>2106000</v>
      </c>
    </row>
    <row r="83" spans="1:4" x14ac:dyDescent="0.3">
      <c r="A83" s="72">
        <v>312</v>
      </c>
      <c r="B83" s="61" t="s">
        <v>106</v>
      </c>
      <c r="C83" s="48">
        <v>2340000</v>
      </c>
      <c r="D83" s="48">
        <v>2379000</v>
      </c>
    </row>
    <row r="84" spans="1:4" x14ac:dyDescent="0.3">
      <c r="A84" s="72">
        <v>321</v>
      </c>
      <c r="B84" s="61" t="s">
        <v>107</v>
      </c>
      <c r="C84" s="48">
        <v>1035000</v>
      </c>
      <c r="D84" s="48">
        <v>1053000</v>
      </c>
    </row>
    <row r="85" spans="1:4" x14ac:dyDescent="0.3">
      <c r="A85" s="72">
        <v>322</v>
      </c>
      <c r="B85" s="61" t="s">
        <v>108</v>
      </c>
      <c r="C85" s="48">
        <v>990000</v>
      </c>
      <c r="D85" s="48">
        <v>1007000</v>
      </c>
    </row>
    <row r="86" spans="1:4" x14ac:dyDescent="0.3">
      <c r="A86" s="72">
        <v>331</v>
      </c>
      <c r="B86" s="61" t="s">
        <v>109</v>
      </c>
      <c r="C86" s="48">
        <v>1895000</v>
      </c>
      <c r="D86" s="48">
        <v>1926000</v>
      </c>
    </row>
    <row r="87" spans="1:4" x14ac:dyDescent="0.3">
      <c r="A87" s="72">
        <v>332</v>
      </c>
      <c r="B87" s="61" t="s">
        <v>110</v>
      </c>
      <c r="C87" s="48">
        <v>1220000</v>
      </c>
      <c r="D87" s="48">
        <v>1240000</v>
      </c>
    </row>
    <row r="88" spans="1:4" x14ac:dyDescent="0.3">
      <c r="A88" s="72">
        <v>341</v>
      </c>
      <c r="B88" s="61" t="s">
        <v>111</v>
      </c>
      <c r="C88" s="48">
        <v>2880000</v>
      </c>
      <c r="D88" s="48">
        <v>2924000</v>
      </c>
    </row>
    <row r="89" spans="1:4" x14ac:dyDescent="0.3">
      <c r="A89" s="72">
        <v>342</v>
      </c>
      <c r="B89" s="61" t="s">
        <v>112</v>
      </c>
      <c r="C89" s="48">
        <v>1555000</v>
      </c>
      <c r="D89" s="48">
        <v>1581000</v>
      </c>
    </row>
    <row r="90" spans="1:4" x14ac:dyDescent="0.3">
      <c r="A90" s="72">
        <v>351</v>
      </c>
      <c r="B90" s="61" t="s">
        <v>113</v>
      </c>
      <c r="C90" s="48">
        <v>2225000</v>
      </c>
      <c r="D90" s="48">
        <v>2265000</v>
      </c>
    </row>
    <row r="91" spans="1:4" x14ac:dyDescent="0.3">
      <c r="A91" s="72">
        <v>352</v>
      </c>
      <c r="B91" s="61" t="s">
        <v>114</v>
      </c>
      <c r="C91" s="48">
        <v>3235000</v>
      </c>
      <c r="D91" s="48">
        <v>3288000</v>
      </c>
    </row>
    <row r="92" spans="1:4" x14ac:dyDescent="0.3">
      <c r="A92" s="72">
        <v>361</v>
      </c>
      <c r="B92" s="61" t="s">
        <v>115</v>
      </c>
      <c r="C92" s="48">
        <v>755000</v>
      </c>
      <c r="D92" s="48">
        <v>768000</v>
      </c>
    </row>
    <row r="93" spans="1:4" x14ac:dyDescent="0.3">
      <c r="A93" s="72">
        <v>362</v>
      </c>
      <c r="B93" s="61" t="s">
        <v>116</v>
      </c>
      <c r="C93" s="48">
        <v>865000</v>
      </c>
      <c r="D93" s="48">
        <v>879000</v>
      </c>
    </row>
    <row r="94" spans="1:4" x14ac:dyDescent="0.3">
      <c r="A94" s="72">
        <v>371</v>
      </c>
      <c r="B94" s="61" t="s">
        <v>117</v>
      </c>
      <c r="C94" s="48">
        <v>1195000</v>
      </c>
      <c r="D94" s="48">
        <v>1213000</v>
      </c>
    </row>
    <row r="95" spans="1:4" x14ac:dyDescent="0.3">
      <c r="A95" s="72">
        <v>372</v>
      </c>
      <c r="B95" s="61" t="s">
        <v>118</v>
      </c>
      <c r="C95" s="48">
        <v>1055000</v>
      </c>
      <c r="D95" s="48">
        <v>1073000</v>
      </c>
    </row>
    <row r="96" spans="1:4" x14ac:dyDescent="0.3">
      <c r="A96" s="72">
        <v>381</v>
      </c>
      <c r="B96" s="61" t="s">
        <v>119</v>
      </c>
      <c r="C96" s="48">
        <v>1335000</v>
      </c>
      <c r="D96" s="48">
        <v>1356000</v>
      </c>
    </row>
    <row r="97" spans="1:4" x14ac:dyDescent="0.3">
      <c r="A97" s="73">
        <v>382</v>
      </c>
      <c r="B97" s="62" t="s">
        <v>120</v>
      </c>
      <c r="C97" s="49">
        <v>1165000</v>
      </c>
      <c r="D97" s="49">
        <v>1180000</v>
      </c>
    </row>
    <row r="98" spans="1:4" x14ac:dyDescent="0.3">
      <c r="A98" s="33" t="s">
        <v>20</v>
      </c>
      <c r="B98" s="38"/>
      <c r="C98" s="50">
        <f>SUM(C82:C97)</f>
        <v>25815000</v>
      </c>
      <c r="D98" s="50">
        <f>SUM(D82:D97)</f>
        <v>26238000</v>
      </c>
    </row>
    <row r="99" spans="1:4" x14ac:dyDescent="0.3">
      <c r="A99" s="33" t="s">
        <v>21</v>
      </c>
      <c r="B99" s="38"/>
      <c r="C99" s="50">
        <f>+C73+C79+C98</f>
        <v>132654000</v>
      </c>
      <c r="D99" s="50">
        <f>+D73+D79+D98</f>
        <v>137159000</v>
      </c>
    </row>
    <row r="100" spans="1:4" x14ac:dyDescent="0.3">
      <c r="A100" s="39" t="s">
        <v>121</v>
      </c>
      <c r="B100" s="70"/>
      <c r="C100" s="45"/>
      <c r="D100" s="45"/>
    </row>
    <row r="101" spans="1:4" x14ac:dyDescent="0.3">
      <c r="A101" s="72">
        <v>213</v>
      </c>
      <c r="B101" s="61" t="s">
        <v>122</v>
      </c>
      <c r="C101" s="51">
        <v>6275000</v>
      </c>
      <c r="D101" s="51">
        <v>6315000</v>
      </c>
    </row>
    <row r="102" spans="1:4" x14ac:dyDescent="0.3">
      <c r="A102" s="72">
        <v>270</v>
      </c>
      <c r="B102" s="61" t="s">
        <v>123</v>
      </c>
      <c r="C102" s="48">
        <v>29960000</v>
      </c>
      <c r="D102" s="48">
        <v>30836000</v>
      </c>
    </row>
    <row r="103" spans="1:4" x14ac:dyDescent="0.3">
      <c r="A103" s="72">
        <v>510</v>
      </c>
      <c r="B103" s="61" t="s">
        <v>124</v>
      </c>
      <c r="C103" s="48">
        <v>21975000</v>
      </c>
      <c r="D103" s="48">
        <v>26355000</v>
      </c>
    </row>
    <row r="104" spans="1:4" x14ac:dyDescent="0.3">
      <c r="A104" s="72">
        <v>515</v>
      </c>
      <c r="B104" s="61" t="s">
        <v>125</v>
      </c>
      <c r="C104" s="48">
        <v>29590000</v>
      </c>
      <c r="D104" s="48">
        <v>30013000</v>
      </c>
    </row>
    <row r="105" spans="1:4" x14ac:dyDescent="0.3">
      <c r="A105" s="72">
        <v>545</v>
      </c>
      <c r="B105" s="61" t="s">
        <v>126</v>
      </c>
      <c r="C105" s="48">
        <v>78590000</v>
      </c>
      <c r="D105" s="48">
        <v>82903000</v>
      </c>
    </row>
    <row r="106" spans="1:4" x14ac:dyDescent="0.3">
      <c r="A106" s="72">
        <v>550</v>
      </c>
      <c r="B106" s="61" t="s">
        <v>127</v>
      </c>
      <c r="C106" s="48">
        <v>33065000</v>
      </c>
      <c r="D106" s="48">
        <v>34455000</v>
      </c>
    </row>
    <row r="107" spans="1:4" x14ac:dyDescent="0.3">
      <c r="A107" s="72">
        <v>601</v>
      </c>
      <c r="B107" s="61" t="s">
        <v>128</v>
      </c>
      <c r="C107" s="48">
        <v>1275000</v>
      </c>
      <c r="D107" s="48">
        <v>1275000</v>
      </c>
    </row>
    <row r="108" spans="1:4" x14ac:dyDescent="0.3">
      <c r="A108" s="72">
        <v>605</v>
      </c>
      <c r="B108" s="61" t="s">
        <v>129</v>
      </c>
      <c r="C108" s="48">
        <v>7640000</v>
      </c>
      <c r="D108" s="48">
        <v>8608000</v>
      </c>
    </row>
    <row r="109" spans="1:4" x14ac:dyDescent="0.3">
      <c r="A109" s="72">
        <v>840</v>
      </c>
      <c r="B109" s="61" t="s">
        <v>130</v>
      </c>
      <c r="C109" s="48">
        <v>78320000</v>
      </c>
      <c r="D109" s="48">
        <v>79098000</v>
      </c>
    </row>
    <row r="110" spans="1:4" x14ac:dyDescent="0.3">
      <c r="A110" s="72">
        <v>842</v>
      </c>
      <c r="B110" s="61" t="s">
        <v>131</v>
      </c>
      <c r="C110" s="48">
        <v>1550000</v>
      </c>
      <c r="D110" s="48">
        <v>1551000</v>
      </c>
    </row>
    <row r="111" spans="1:4" x14ac:dyDescent="0.3">
      <c r="A111" s="73">
        <v>880</v>
      </c>
      <c r="B111" s="62" t="s">
        <v>132</v>
      </c>
      <c r="C111" s="49">
        <v>23610000</v>
      </c>
      <c r="D111" s="49">
        <v>23968000</v>
      </c>
    </row>
    <row r="112" spans="1:4" x14ac:dyDescent="0.3">
      <c r="A112" s="108" t="s">
        <v>22</v>
      </c>
      <c r="B112" s="109"/>
      <c r="C112" s="110">
        <f>SUM(C101:C111)</f>
        <v>311850000</v>
      </c>
      <c r="D112" s="110">
        <f>SUM(D101:D111)</f>
        <v>325377000</v>
      </c>
    </row>
    <row r="113" spans="1:4" x14ac:dyDescent="0.3">
      <c r="A113" s="102" t="s">
        <v>23</v>
      </c>
      <c r="B113" s="105"/>
      <c r="C113" s="104">
        <f>+C99+C112</f>
        <v>444504000</v>
      </c>
      <c r="D113" s="104">
        <f>+D99+D112</f>
        <v>462536000</v>
      </c>
    </row>
    <row r="114" spans="1:4" x14ac:dyDescent="0.3">
      <c r="A114" s="11"/>
      <c r="B114" s="71"/>
      <c r="C114" s="55"/>
      <c r="D114" s="55"/>
    </row>
    <row r="115" spans="1:4" ht="15.6" x14ac:dyDescent="0.3">
      <c r="A115" s="106" t="s">
        <v>24</v>
      </c>
      <c r="B115" s="107"/>
      <c r="C115" s="104">
        <f>+C18+C31+C40+C61+C113</f>
        <v>1455507940</v>
      </c>
      <c r="D115" s="104">
        <f>+D18+D31+D40+D61+D113</f>
        <v>1494200000</v>
      </c>
    </row>
    <row r="118" spans="1:4" ht="18" x14ac:dyDescent="0.3">
      <c r="A118" s="115" t="s">
        <v>158</v>
      </c>
      <c r="B118" s="1"/>
      <c r="C118" s="43"/>
      <c r="D118" s="43"/>
    </row>
    <row r="119" spans="1:4" ht="15.6" x14ac:dyDescent="0.3">
      <c r="A119" s="36" t="s">
        <v>25</v>
      </c>
      <c r="B119" s="34"/>
      <c r="C119" s="114"/>
      <c r="D119" s="114"/>
    </row>
    <row r="120" spans="1:4" x14ac:dyDescent="0.3">
      <c r="A120" s="72">
        <v>100</v>
      </c>
      <c r="B120" s="10" t="s">
        <v>133</v>
      </c>
      <c r="C120" s="6">
        <v>7660000</v>
      </c>
      <c r="D120" s="6">
        <v>7725000</v>
      </c>
    </row>
    <row r="121" spans="1:4" x14ac:dyDescent="0.3">
      <c r="A121" s="72">
        <v>101</v>
      </c>
      <c r="B121" s="10" t="s">
        <v>134</v>
      </c>
      <c r="C121" s="6">
        <v>71037000</v>
      </c>
      <c r="D121" s="6">
        <v>76150000</v>
      </c>
    </row>
    <row r="122" spans="1:4" x14ac:dyDescent="0.3">
      <c r="A122" s="72">
        <v>102</v>
      </c>
      <c r="B122" s="10" t="s">
        <v>135</v>
      </c>
      <c r="C122" s="6">
        <v>67832000</v>
      </c>
      <c r="D122" s="6">
        <v>71150000</v>
      </c>
    </row>
    <row r="123" spans="1:4" x14ac:dyDescent="0.3">
      <c r="A123" s="72">
        <v>103</v>
      </c>
      <c r="B123" s="10" t="s">
        <v>136</v>
      </c>
      <c r="C123" s="6">
        <v>57282000</v>
      </c>
      <c r="D123" s="6">
        <v>55150000</v>
      </c>
    </row>
    <row r="124" spans="1:4" x14ac:dyDescent="0.3">
      <c r="A124" s="72">
        <v>104</v>
      </c>
      <c r="B124" s="10" t="s">
        <v>137</v>
      </c>
      <c r="C124" s="6">
        <v>67972000</v>
      </c>
      <c r="D124" s="6">
        <v>62150000</v>
      </c>
    </row>
    <row r="125" spans="1:4" x14ac:dyDescent="0.3">
      <c r="A125" s="73">
        <v>105</v>
      </c>
      <c r="B125" s="12" t="s">
        <v>138</v>
      </c>
      <c r="C125" s="7">
        <v>5765000</v>
      </c>
      <c r="D125" s="7">
        <v>5795000</v>
      </c>
    </row>
    <row r="126" spans="1:4" x14ac:dyDescent="0.3">
      <c r="A126" s="33" t="s">
        <v>26</v>
      </c>
      <c r="B126" s="13"/>
      <c r="C126" s="9">
        <f>SUM(C120:C125)</f>
        <v>277548000</v>
      </c>
      <c r="D126" s="9">
        <f>SUM(D120:D125)</f>
        <v>278120000</v>
      </c>
    </row>
    <row r="127" spans="1:4" x14ac:dyDescent="0.3">
      <c r="A127" s="56"/>
      <c r="B127" s="116"/>
      <c r="C127" s="14"/>
      <c r="D127" s="14"/>
    </row>
    <row r="128" spans="1:4" x14ac:dyDescent="0.3">
      <c r="A128" s="74">
        <v>202</v>
      </c>
      <c r="B128" s="117" t="s">
        <v>139</v>
      </c>
      <c r="C128" s="118">
        <v>135000000</v>
      </c>
      <c r="D128" s="118">
        <v>150000000</v>
      </c>
    </row>
    <row r="129" spans="1:6" x14ac:dyDescent="0.3">
      <c r="A129" s="73">
        <v>202</v>
      </c>
      <c r="B129" s="12" t="s">
        <v>140</v>
      </c>
      <c r="C129" s="7">
        <v>818268383</v>
      </c>
      <c r="D129" s="7">
        <v>871436000</v>
      </c>
    </row>
    <row r="130" spans="1:6" x14ac:dyDescent="0.3">
      <c r="A130" s="41" t="s">
        <v>27</v>
      </c>
      <c r="B130" s="15"/>
      <c r="C130" s="9">
        <f>SUM(C128:C129)</f>
        <v>953268383</v>
      </c>
      <c r="D130" s="9">
        <f>SUM(D128:D129)</f>
        <v>1021436000</v>
      </c>
    </row>
    <row r="131" spans="1:6" ht="15" thickBot="1" x14ac:dyDescent="0.35">
      <c r="A131" s="111" t="s">
        <v>28</v>
      </c>
      <c r="B131" s="112"/>
      <c r="C131" s="113">
        <f>+C115+C126+C130</f>
        <v>2686324323</v>
      </c>
      <c r="D131" s="113">
        <f>+D115+D126+D130</f>
        <v>2793756000</v>
      </c>
    </row>
    <row r="132" spans="1:6" ht="15" thickTop="1" x14ac:dyDescent="0.3"/>
    <row r="134" spans="1:6" x14ac:dyDescent="0.3">
      <c r="A134" s="17" t="s">
        <v>29</v>
      </c>
      <c r="B134" s="17"/>
    </row>
    <row r="135" spans="1:6" x14ac:dyDescent="0.3">
      <c r="A135" s="17" t="s">
        <v>30</v>
      </c>
      <c r="B135" s="17"/>
    </row>
    <row r="136" spans="1:6" x14ac:dyDescent="0.3">
      <c r="A136" s="17" t="s">
        <v>31</v>
      </c>
      <c r="B136" s="17"/>
    </row>
    <row r="137" spans="1:6" x14ac:dyDescent="0.3">
      <c r="A137" s="17" t="s">
        <v>32</v>
      </c>
      <c r="B137" s="17"/>
    </row>
    <row r="140" spans="1:6" x14ac:dyDescent="0.3">
      <c r="A140" s="43"/>
    </row>
    <row r="141" spans="1:6" ht="15.6" x14ac:dyDescent="0.3">
      <c r="A141" s="44" t="s">
        <v>142</v>
      </c>
    </row>
    <row r="142" spans="1:6" ht="31.8" thickBot="1" x14ac:dyDescent="0.35">
      <c r="A142" s="2" t="s">
        <v>54</v>
      </c>
      <c r="B142" s="2" t="s">
        <v>53</v>
      </c>
      <c r="C142" s="42" t="s">
        <v>143</v>
      </c>
      <c r="D142" s="29" t="s">
        <v>33</v>
      </c>
      <c r="E142" s="29" t="s">
        <v>34</v>
      </c>
      <c r="F142" s="29" t="s">
        <v>35</v>
      </c>
    </row>
    <row r="143" spans="1:6" ht="17.399999999999999" thickTop="1" x14ac:dyDescent="0.3">
      <c r="A143" s="75">
        <v>100</v>
      </c>
      <c r="B143" s="18" t="s">
        <v>36</v>
      </c>
      <c r="C143" s="19" t="s">
        <v>37</v>
      </c>
      <c r="D143" s="20">
        <v>400000</v>
      </c>
      <c r="E143" s="20">
        <v>7325000</v>
      </c>
      <c r="F143" s="20">
        <v>7725000</v>
      </c>
    </row>
    <row r="144" spans="1:6" x14ac:dyDescent="0.3">
      <c r="A144" s="76">
        <v>101</v>
      </c>
      <c r="B144" s="21" t="s">
        <v>38</v>
      </c>
      <c r="C144" s="6">
        <v>41000000</v>
      </c>
      <c r="D144" s="6">
        <v>10150000</v>
      </c>
      <c r="E144" s="6">
        <v>25000000</v>
      </c>
      <c r="F144" s="6">
        <v>76150000</v>
      </c>
    </row>
    <row r="145" spans="1:6" x14ac:dyDescent="0.3">
      <c r="A145" s="76">
        <v>102</v>
      </c>
      <c r="B145" s="21" t="s">
        <v>39</v>
      </c>
      <c r="C145" s="6">
        <v>36000000</v>
      </c>
      <c r="D145" s="6">
        <v>10150000</v>
      </c>
      <c r="E145" s="6">
        <v>25000000</v>
      </c>
      <c r="F145" s="6">
        <v>71150000</v>
      </c>
    </row>
    <row r="146" spans="1:6" x14ac:dyDescent="0.3">
      <c r="A146" s="76">
        <v>103</v>
      </c>
      <c r="B146" s="21" t="s">
        <v>40</v>
      </c>
      <c r="C146" s="6">
        <v>20000000</v>
      </c>
      <c r="D146" s="6">
        <v>10150000</v>
      </c>
      <c r="E146" s="6">
        <v>25000000</v>
      </c>
      <c r="F146" s="6">
        <v>55150000</v>
      </c>
    </row>
    <row r="147" spans="1:6" x14ac:dyDescent="0.3">
      <c r="A147" s="76">
        <v>104</v>
      </c>
      <c r="B147" s="21" t="s">
        <v>41</v>
      </c>
      <c r="C147" s="6">
        <v>27000000</v>
      </c>
      <c r="D147" s="6">
        <v>10150000</v>
      </c>
      <c r="E147" s="6">
        <v>25000000</v>
      </c>
      <c r="F147" s="6">
        <v>62150000</v>
      </c>
    </row>
    <row r="148" spans="1:6" ht="16.8" x14ac:dyDescent="0.3">
      <c r="A148" s="77">
        <v>105</v>
      </c>
      <c r="B148" s="22" t="s">
        <v>42</v>
      </c>
      <c r="C148" s="23" t="s">
        <v>37</v>
      </c>
      <c r="D148" s="24" t="s">
        <v>37</v>
      </c>
      <c r="E148" s="7">
        <v>5795000</v>
      </c>
      <c r="F148" s="7">
        <v>5795000</v>
      </c>
    </row>
    <row r="149" spans="1:6" ht="15" thickBot="1" x14ac:dyDescent="0.35">
      <c r="A149" s="25"/>
      <c r="B149" s="25"/>
      <c r="C149" s="16">
        <f>SUM(C143:C148)</f>
        <v>124000000</v>
      </c>
      <c r="D149" s="16">
        <f>SUM(D143:D148)</f>
        <v>41000000</v>
      </c>
      <c r="E149" s="16">
        <f>SUM(E143:E148)</f>
        <v>113120000</v>
      </c>
      <c r="F149" s="16">
        <f>SUM(F143:F148)</f>
        <v>278120000</v>
      </c>
    </row>
    <row r="150" spans="1:6" ht="15" thickTop="1" x14ac:dyDescent="0.3"/>
    <row r="152" spans="1:6" x14ac:dyDescent="0.3">
      <c r="A152" s="17" t="s">
        <v>43</v>
      </c>
      <c r="B152" s="17"/>
    </row>
    <row r="153" spans="1:6" x14ac:dyDescent="0.3">
      <c r="A153" s="17" t="s">
        <v>44</v>
      </c>
      <c r="B153" s="17"/>
    </row>
    <row r="154" spans="1:6" x14ac:dyDescent="0.3">
      <c r="A154" s="17" t="s">
        <v>45</v>
      </c>
      <c r="B154" s="17"/>
    </row>
    <row r="157" spans="1:6" ht="15" thickBot="1" x14ac:dyDescent="0.35">
      <c r="A157" s="119"/>
      <c r="B157" s="119"/>
      <c r="C157" s="119"/>
      <c r="D157" s="119"/>
      <c r="E157" s="119"/>
      <c r="F157" s="119"/>
    </row>
    <row r="158" spans="1:6" ht="15" thickTop="1" x14ac:dyDescent="0.3"/>
    <row r="159" spans="1:6" ht="18" x14ac:dyDescent="0.3">
      <c r="A159" s="122" t="s">
        <v>160</v>
      </c>
      <c r="B159" s="1"/>
    </row>
    <row r="162" spans="1:6" ht="15.6" x14ac:dyDescent="0.3">
      <c r="A162" s="26" t="s">
        <v>46</v>
      </c>
      <c r="B162" s="26"/>
    </row>
    <row r="163" spans="1:6" ht="15" customHeight="1" x14ac:dyDescent="0.3">
      <c r="A163" s="88"/>
      <c r="B163" s="82"/>
      <c r="C163" s="27"/>
      <c r="D163" s="28" t="s">
        <v>47</v>
      </c>
      <c r="E163" s="27"/>
      <c r="F163" s="88"/>
    </row>
    <row r="164" spans="1:6" ht="29.4" thickBot="1" x14ac:dyDescent="0.35">
      <c r="A164" s="87" t="s">
        <v>152</v>
      </c>
      <c r="B164" s="87" t="s">
        <v>53</v>
      </c>
      <c r="C164" s="30" t="s">
        <v>48</v>
      </c>
      <c r="D164" s="30" t="s">
        <v>49</v>
      </c>
      <c r="E164" s="30" t="s">
        <v>50</v>
      </c>
      <c r="F164" s="42" t="s">
        <v>156</v>
      </c>
    </row>
    <row r="165" spans="1:6" ht="15" thickTop="1" x14ac:dyDescent="0.3">
      <c r="A165" s="83">
        <v>202</v>
      </c>
      <c r="B165" s="84" t="s">
        <v>144</v>
      </c>
      <c r="C165" s="89">
        <v>116591449</v>
      </c>
      <c r="D165" s="89">
        <v>104302025</v>
      </c>
      <c r="E165" s="89">
        <v>44606</v>
      </c>
      <c r="F165" s="89">
        <v>127009877</v>
      </c>
    </row>
    <row r="166" spans="1:6" x14ac:dyDescent="0.3">
      <c r="A166" s="72">
        <v>35</v>
      </c>
      <c r="B166" s="85" t="s">
        <v>145</v>
      </c>
      <c r="C166" s="48">
        <v>305737</v>
      </c>
      <c r="D166" s="48">
        <v>75313066</v>
      </c>
      <c r="E166" s="48">
        <v>40979956</v>
      </c>
      <c r="F166" s="48">
        <v>34333110</v>
      </c>
    </row>
    <row r="167" spans="1:6" x14ac:dyDescent="0.3">
      <c r="A167" s="72">
        <v>285</v>
      </c>
      <c r="B167" s="85" t="s">
        <v>64</v>
      </c>
      <c r="C167" s="46" t="s">
        <v>8</v>
      </c>
      <c r="D167" s="48">
        <v>2000000</v>
      </c>
      <c r="E167" s="48">
        <v>2000000</v>
      </c>
      <c r="F167" s="46" t="s">
        <v>8</v>
      </c>
    </row>
    <row r="168" spans="1:6" x14ac:dyDescent="0.3">
      <c r="A168" s="72">
        <v>289</v>
      </c>
      <c r="B168" s="85" t="s">
        <v>66</v>
      </c>
      <c r="C168" s="46" t="s">
        <v>8</v>
      </c>
      <c r="D168" s="48">
        <v>950000</v>
      </c>
      <c r="E168" s="48">
        <v>950000</v>
      </c>
      <c r="F168" s="46" t="s">
        <v>8</v>
      </c>
    </row>
    <row r="169" spans="1:6" x14ac:dyDescent="0.3">
      <c r="A169" s="72">
        <v>293</v>
      </c>
      <c r="B169" s="85" t="s">
        <v>146</v>
      </c>
      <c r="C169" s="46" t="s">
        <v>8</v>
      </c>
      <c r="D169" s="48">
        <v>5007636</v>
      </c>
      <c r="E169" s="46" t="s">
        <v>8</v>
      </c>
      <c r="F169" s="48">
        <v>5007636</v>
      </c>
    </row>
    <row r="170" spans="1:6" x14ac:dyDescent="0.3">
      <c r="A170" s="72">
        <v>297</v>
      </c>
      <c r="B170" s="85" t="s">
        <v>147</v>
      </c>
      <c r="C170" s="48">
        <v>494121</v>
      </c>
      <c r="D170" s="48">
        <v>494121</v>
      </c>
      <c r="E170" s="48">
        <v>494121</v>
      </c>
      <c r="F170" s="46" t="s">
        <v>8</v>
      </c>
    </row>
    <row r="171" spans="1:6" x14ac:dyDescent="0.3">
      <c r="A171" s="72">
        <v>301</v>
      </c>
      <c r="B171" s="85" t="s">
        <v>148</v>
      </c>
      <c r="C171" s="46" t="s">
        <v>8</v>
      </c>
      <c r="D171" s="48">
        <v>21000</v>
      </c>
      <c r="E171" s="48">
        <v>21000</v>
      </c>
      <c r="F171" s="46" t="s">
        <v>8</v>
      </c>
    </row>
    <row r="172" spans="1:6" x14ac:dyDescent="0.3">
      <c r="A172" s="72">
        <v>541</v>
      </c>
      <c r="B172" s="85" t="s">
        <v>149</v>
      </c>
      <c r="C172" s="46" t="s">
        <v>8</v>
      </c>
      <c r="D172" s="48">
        <v>232428</v>
      </c>
      <c r="E172" s="48">
        <v>232428</v>
      </c>
      <c r="F172" s="46" t="s">
        <v>8</v>
      </c>
    </row>
    <row r="173" spans="1:6" x14ac:dyDescent="0.3">
      <c r="A173" s="72">
        <v>545</v>
      </c>
      <c r="B173" s="85" t="s">
        <v>126</v>
      </c>
      <c r="C173" s="46" t="s">
        <v>8</v>
      </c>
      <c r="D173" s="48">
        <v>183985</v>
      </c>
      <c r="E173" s="48">
        <v>183985</v>
      </c>
      <c r="F173" s="46" t="s">
        <v>8</v>
      </c>
    </row>
    <row r="174" spans="1:6" x14ac:dyDescent="0.3">
      <c r="A174" s="72">
        <v>615</v>
      </c>
      <c r="B174" s="85" t="s">
        <v>150</v>
      </c>
      <c r="C174" s="46" t="s">
        <v>8</v>
      </c>
      <c r="D174" s="48">
        <v>26292</v>
      </c>
      <c r="E174" s="48">
        <v>26292</v>
      </c>
      <c r="F174" s="46" t="s">
        <v>8</v>
      </c>
    </row>
    <row r="175" spans="1:6" x14ac:dyDescent="0.3">
      <c r="A175" s="73">
        <v>821</v>
      </c>
      <c r="B175" s="86" t="s">
        <v>69</v>
      </c>
      <c r="C175" s="49">
        <v>23166</v>
      </c>
      <c r="D175" s="49">
        <v>351999</v>
      </c>
      <c r="E175" s="49">
        <v>351999</v>
      </c>
      <c r="F175" s="91" t="s">
        <v>8</v>
      </c>
    </row>
    <row r="176" spans="1:6" ht="15" thickBot="1" x14ac:dyDescent="0.35">
      <c r="A176" s="120" t="s">
        <v>51</v>
      </c>
      <c r="B176" s="31"/>
      <c r="C176" s="90">
        <v>117414473</v>
      </c>
      <c r="D176" s="90">
        <v>188882552</v>
      </c>
      <c r="E176" s="90">
        <v>45284387</v>
      </c>
      <c r="F176" s="90">
        <v>166350623</v>
      </c>
    </row>
    <row r="177" spans="1:6" ht="15" thickTop="1" x14ac:dyDescent="0.3"/>
    <row r="179" spans="1:6" ht="15.6" x14ac:dyDescent="0.3">
      <c r="A179" s="26" t="s">
        <v>52</v>
      </c>
      <c r="B179" s="26"/>
    </row>
    <row r="181" spans="1:6" ht="29.4" thickBot="1" x14ac:dyDescent="0.35">
      <c r="A181" s="92" t="s">
        <v>54</v>
      </c>
      <c r="B181" s="92" t="s">
        <v>53</v>
      </c>
      <c r="C181" s="93" t="s">
        <v>153</v>
      </c>
      <c r="D181" s="93" t="s">
        <v>154</v>
      </c>
      <c r="E181" s="93" t="s">
        <v>155</v>
      </c>
      <c r="F181" s="93" t="s">
        <v>156</v>
      </c>
    </row>
    <row r="182" spans="1:6" ht="15" thickTop="1" x14ac:dyDescent="0.3">
      <c r="A182" s="72">
        <v>101</v>
      </c>
      <c r="B182" s="61" t="s">
        <v>134</v>
      </c>
      <c r="C182" s="98">
        <v>104000000</v>
      </c>
      <c r="D182" s="94">
        <v>0.15</v>
      </c>
      <c r="E182" s="98">
        <v>18000000</v>
      </c>
      <c r="F182" s="98">
        <f>+C182+E182</f>
        <v>122000000</v>
      </c>
    </row>
    <row r="183" spans="1:6" x14ac:dyDescent="0.3">
      <c r="A183" s="72">
        <v>102</v>
      </c>
      <c r="B183" s="61" t="s">
        <v>135</v>
      </c>
      <c r="C183" s="98">
        <v>55000000</v>
      </c>
      <c r="D183" s="94">
        <v>0.22</v>
      </c>
      <c r="E183" s="98">
        <v>26400000</v>
      </c>
      <c r="F183" s="98">
        <f t="shared" ref="F183:F188" si="1">+C183+E183</f>
        <v>81400000</v>
      </c>
    </row>
    <row r="184" spans="1:6" x14ac:dyDescent="0.3">
      <c r="A184" s="72">
        <v>103</v>
      </c>
      <c r="B184" s="61" t="s">
        <v>136</v>
      </c>
      <c r="C184" s="98">
        <v>32000000</v>
      </c>
      <c r="D184" s="94">
        <v>0.24</v>
      </c>
      <c r="E184" s="98">
        <v>28800000</v>
      </c>
      <c r="F184" s="98">
        <f t="shared" si="1"/>
        <v>60800000</v>
      </c>
    </row>
    <row r="185" spans="1:6" x14ac:dyDescent="0.3">
      <c r="A185" s="72">
        <v>104</v>
      </c>
      <c r="B185" s="61" t="s">
        <v>137</v>
      </c>
      <c r="C185" s="98">
        <v>57000000</v>
      </c>
      <c r="D185" s="94">
        <v>0.27</v>
      </c>
      <c r="E185" s="98">
        <v>32400000</v>
      </c>
      <c r="F185" s="98">
        <f t="shared" si="1"/>
        <v>89400000</v>
      </c>
    </row>
    <row r="186" spans="1:6" x14ac:dyDescent="0.3">
      <c r="A186" s="72">
        <v>35</v>
      </c>
      <c r="B186" s="61" t="s">
        <v>145</v>
      </c>
      <c r="C186" s="98">
        <v>26920000</v>
      </c>
      <c r="D186" s="95"/>
      <c r="E186" s="101" t="s">
        <v>157</v>
      </c>
      <c r="F186" s="99">
        <f>+C186</f>
        <v>26920000</v>
      </c>
    </row>
    <row r="187" spans="1:6" x14ac:dyDescent="0.3">
      <c r="A187" s="72">
        <v>208</v>
      </c>
      <c r="B187" s="61" t="s">
        <v>151</v>
      </c>
      <c r="C187" s="101" t="s">
        <v>157</v>
      </c>
      <c r="D187" s="94">
        <v>0.12</v>
      </c>
      <c r="E187" s="98">
        <v>14400000</v>
      </c>
      <c r="F187" s="98">
        <f>+E187</f>
        <v>14400000</v>
      </c>
    </row>
    <row r="188" spans="1:6" x14ac:dyDescent="0.3">
      <c r="A188" s="73">
        <v>202</v>
      </c>
      <c r="B188" s="62" t="s">
        <v>144</v>
      </c>
      <c r="C188" s="100">
        <v>28241832</v>
      </c>
      <c r="D188" s="95"/>
      <c r="E188" s="100">
        <v>3185000</v>
      </c>
      <c r="F188" s="100">
        <f t="shared" si="1"/>
        <v>31426832</v>
      </c>
    </row>
    <row r="189" spans="1:6" ht="15" thickBot="1" x14ac:dyDescent="0.35">
      <c r="A189" s="121" t="s">
        <v>159</v>
      </c>
      <c r="B189" s="25"/>
      <c r="C189" s="97">
        <f>SUM(C182:C188)</f>
        <v>303161832</v>
      </c>
      <c r="D189" s="96">
        <f>SUM(D182:D188)</f>
        <v>1</v>
      </c>
      <c r="E189" s="97">
        <f>SUM(E182:E188)</f>
        <v>123185000</v>
      </c>
      <c r="F189" s="97">
        <f>SUM(F182:F188)</f>
        <v>426346832</v>
      </c>
    </row>
    <row r="190" spans="1:6" ht="15" thickTop="1" x14ac:dyDescent="0.3"/>
  </sheetData>
  <pageMargins left="1.25" right="1.25" top="1" bottom="1" header="0.25" footer="0.25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APPROVED</vt:lpstr>
      <vt:lpstr>'FINAL APPROVED'!Print_Area</vt:lpstr>
      <vt:lpstr>'FINAL APPROVED'!Print_Titles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Seat, Kevin (Budget Management)</cp:lastModifiedBy>
  <cp:lastPrinted>2020-02-21T15:34:35Z</cp:lastPrinted>
  <dcterms:modified xsi:type="dcterms:W3CDTF">2020-02-21T15:57:00Z</dcterms:modified>
</cp:coreProperties>
</file>